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DieseArbeitsmappe" defaultThemeVersion="164011"/>
  <mc:AlternateContent xmlns:mc="http://schemas.openxmlformats.org/markup-compatibility/2006">
    <mc:Choice Requires="x15">
      <x15ac:absPath xmlns:x15ac="http://schemas.microsoft.com/office/spreadsheetml/2010/11/ac" url="R:\Abt4\REF42\LAG\5 Förderaufruf Schnellladeparks\Webseite\"/>
    </mc:Choice>
  </mc:AlternateContent>
  <bookViews>
    <workbookView xWindow="0" yWindow="0" windowWidth="19200" windowHeight="6645"/>
  </bookViews>
  <sheets>
    <sheet name="Berechnung der Fördersumme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86" i="2" l="1"/>
  <c r="D73" i="2"/>
  <c r="D72" i="2"/>
  <c r="D70" i="2"/>
  <c r="D69" i="2"/>
  <c r="F42" i="2"/>
  <c r="F41" i="2"/>
  <c r="F40" i="2"/>
  <c r="F35" i="2"/>
  <c r="F34" i="2"/>
  <c r="F32" i="2"/>
  <c r="F31" i="2"/>
  <c r="F30" i="2"/>
  <c r="F25" i="2"/>
  <c r="F24" i="2"/>
  <c r="F22" i="2"/>
  <c r="F21" i="2"/>
  <c r="F20" i="2"/>
  <c r="G20" i="2" s="1"/>
  <c r="D71" i="2" l="1"/>
  <c r="G25" i="2"/>
  <c r="F65" i="2" l="1"/>
  <c r="G65" i="2" s="1"/>
  <c r="F64" i="2"/>
  <c r="G64" i="2" s="1"/>
  <c r="F55" i="2"/>
  <c r="G55" i="2" s="1"/>
  <c r="F54" i="2"/>
  <c r="G54" i="2" s="1"/>
  <c r="F45" i="2"/>
  <c r="F44" i="2"/>
  <c r="G35" i="2"/>
  <c r="G45" i="2" l="1"/>
  <c r="F70" i="2" s="1"/>
  <c r="E70" i="2"/>
  <c r="G44" i="2"/>
  <c r="E69" i="2"/>
  <c r="G34" i="2"/>
  <c r="G24" i="2" l="1"/>
  <c r="F69" i="2" s="1"/>
  <c r="F51" i="2"/>
  <c r="F52" i="2"/>
  <c r="F50" i="2"/>
  <c r="G41" i="2"/>
  <c r="G42" i="2"/>
  <c r="G40" i="2"/>
  <c r="G31" i="2"/>
  <c r="G32" i="2"/>
  <c r="G30" i="2"/>
  <c r="F61" i="2"/>
  <c r="G61" i="2" s="1"/>
  <c r="F62" i="2"/>
  <c r="G62" i="2" s="1"/>
  <c r="F60" i="2"/>
  <c r="G60" i="2" s="1"/>
  <c r="G52" i="2" l="1"/>
  <c r="E73" i="2"/>
  <c r="G51" i="2"/>
  <c r="E72" i="2"/>
  <c r="G50" i="2"/>
  <c r="E71" i="2"/>
  <c r="D77" i="2"/>
  <c r="D84" i="2" s="1"/>
  <c r="F71" i="2"/>
  <c r="G21" i="2"/>
  <c r="G22" i="2"/>
  <c r="F72" i="2" l="1"/>
  <c r="D87" i="2"/>
  <c r="D85" i="2"/>
  <c r="F73" i="2"/>
  <c r="D79" i="2"/>
  <c r="K79" i="2" s="1"/>
  <c r="E74" i="2"/>
  <c r="F74" i="2" l="1"/>
  <c r="D78" i="2"/>
  <c r="D81" i="2"/>
  <c r="D89" i="2" s="1"/>
</calcChain>
</file>

<file path=xl/sharedStrings.xml><?xml version="1.0" encoding="utf-8"?>
<sst xmlns="http://schemas.openxmlformats.org/spreadsheetml/2006/main" count="109" uniqueCount="56">
  <si>
    <t>Normal-Ladepunkt bis 22 kW</t>
  </si>
  <si>
    <t>Schnell-Ladepunkt ab 100 kW</t>
  </si>
  <si>
    <t>Schnell-Ladepunkt von über 22 kW bis kleiner 100 kW</t>
  </si>
  <si>
    <t>Kategorie</t>
  </si>
  <si>
    <t>Ausgaben pro Ladepunkt [€]</t>
  </si>
  <si>
    <t>Ausgaben [€]</t>
  </si>
  <si>
    <t>Spalte1</t>
  </si>
  <si>
    <t>Förderquote</t>
  </si>
  <si>
    <t>Spalte2</t>
  </si>
  <si>
    <t>Anschluss an das Niederspannungsnetz</t>
  </si>
  <si>
    <t>Anschluss an das Mittelspannungsnetz</t>
  </si>
  <si>
    <t>Gesamtausgaben [€]</t>
  </si>
  <si>
    <t>Min. Eigenmittel [€]</t>
  </si>
  <si>
    <t>Max. Zuwendung [€]</t>
  </si>
  <si>
    <t>Eigenmittel [€]</t>
  </si>
  <si>
    <t>Zuwendung [€]</t>
  </si>
  <si>
    <t>Förderquote [%]</t>
  </si>
  <si>
    <t>Anzahl [Stück]</t>
  </si>
  <si>
    <t>Standort-Nr. 1</t>
  </si>
  <si>
    <t>Standort-Nr. 2</t>
  </si>
  <si>
    <t>Standort-Nr. 3</t>
  </si>
  <si>
    <t>Standort-Nr. 4</t>
  </si>
  <si>
    <t>Standort-Nr. 5</t>
  </si>
  <si>
    <t>Anschrift (Straße, Hausnummer, PLZ, Ort)</t>
  </si>
  <si>
    <t>Koordinaten (XX.XXXXXX, X.XXXXXX)</t>
  </si>
  <si>
    <t>Standort 1:</t>
  </si>
  <si>
    <t>Standort 2:</t>
  </si>
  <si>
    <t>Standort 3:</t>
  </si>
  <si>
    <t>Standort 4:</t>
  </si>
  <si>
    <t>Standort 5:</t>
  </si>
  <si>
    <t>Ausgaben gesamt [€]</t>
  </si>
  <si>
    <t>Mittelspannungsnetz</t>
  </si>
  <si>
    <t>Leistung [kW]</t>
  </si>
  <si>
    <t>Wie viel Förderung möchten Sie beantragen? [€]</t>
  </si>
  <si>
    <t>Ja</t>
  </si>
  <si>
    <t xml:space="preserve">Anschluss an das Niederspannungsnetz </t>
  </si>
  <si>
    <t>Zusammenfassung:</t>
  </si>
  <si>
    <t>Ermittlung Förderhöhe und Rankingfaktor:</t>
  </si>
  <si>
    <t>Rankingfaktor</t>
  </si>
  <si>
    <t>Das entspricht [% der max. Zuwendung]</t>
  </si>
  <si>
    <r>
      <rPr>
        <u/>
        <vertAlign val="superscript"/>
        <sz val="10"/>
        <color theme="10"/>
        <rFont val="Arial"/>
        <family val="2"/>
      </rPr>
      <t>1</t>
    </r>
    <r>
      <rPr>
        <u/>
        <sz val="10"/>
        <color theme="10"/>
        <rFont val="Arial"/>
        <family val="2"/>
      </rPr>
      <t>https://atlas.zensus2011.de/</t>
    </r>
  </si>
  <si>
    <t>Schnellladepunkte größer als 22 kW und kleiner als 100 kW</t>
  </si>
  <si>
    <t>Schnellladepunkte ab 100 kW</t>
  </si>
  <si>
    <t>Summe</t>
  </si>
  <si>
    <t>Eingabe</t>
  </si>
  <si>
    <t>Berechnung</t>
  </si>
  <si>
    <t>Normal-Ladepunkt bis 22 kW (AC &amp; DC)</t>
  </si>
  <si>
    <t>Schnell-Ladepunkt von über 22 kW bis kleiner 100 kW (DC)</t>
  </si>
  <si>
    <t>Schnell-Ladepunkt ab 100 kW (DC)</t>
  </si>
  <si>
    <t>Normalladepunkte bis 22 kW</t>
  </si>
  <si>
    <t>Niederspannungsnetz</t>
  </si>
  <si>
    <t>Max. mögliche Zuwendung [€]</t>
  </si>
  <si>
    <t>Zusammenfassung für</t>
  </si>
  <si>
    <t>Hinweis: Max. 1 Mio. € gemäß Nr. 3 im Förderaufruf</t>
  </si>
  <si>
    <t>Anlage 1 zur Berechnung der Fördersumme</t>
  </si>
  <si>
    <r>
      <t>Bevölkerungszahl im 1 km</t>
    </r>
    <r>
      <rPr>
        <b/>
        <vertAlign val="superscript"/>
        <sz val="10"/>
        <color theme="1"/>
        <rFont val="Arial"/>
        <family val="2"/>
      </rPr>
      <t>2</t>
    </r>
    <r>
      <rPr>
        <b/>
        <sz val="10"/>
        <color theme="1"/>
        <rFont val="Arial"/>
        <family val="2"/>
      </rPr>
      <t>-Quadrat gemäß Zensus 2011</t>
    </r>
    <r>
      <rPr>
        <b/>
        <vertAlign val="superscript"/>
        <sz val="10"/>
        <color theme="1"/>
        <rFont val="Arial"/>
        <family val="2"/>
      </rPr>
      <t>1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</si>
</sst>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_-* #,##0.00\ _€_-;\-* #,##0.00\ _€_-;_-* &quot;-&quot;??\ _€_-;_-@_-"/>
  </numFmts>
  <fonts count="11" x14ac:knownFonts="1">
    <font>
      <sz val="10"/>
      <color theme="1"/>
      <name val="Arial"/>
      <family val="2"/>
    </font>
    <font>
      <sz val="10"/>
      <color theme="1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theme="1"/>
      <name val="Arial"/>
      <family val="2"/>
    </font>
    <font>
      <b/>
      <vertAlign val="superscript"/>
      <sz val="10"/>
      <color theme="1"/>
      <name val="Arial"/>
      <family val="2"/>
    </font>
    <font>
      <u/>
      <sz val="10"/>
      <color theme="10"/>
      <name val="Arial"/>
      <family val="2"/>
    </font>
    <font>
      <u/>
      <vertAlign val="superscript"/>
      <sz val="10"/>
      <color theme="10"/>
      <name val="Arial"/>
      <family val="2"/>
    </font>
    <font>
      <b/>
      <sz val="10"/>
      <color rgb="FFFA7D00"/>
      <name val="Arial"/>
      <family val="2"/>
    </font>
    <font>
      <b/>
      <sz val="14"/>
      <color theme="1"/>
      <name val="Arial"/>
      <family val="2"/>
    </font>
    <font>
      <sz val="10"/>
      <color rgb="FFFF0000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AEAEA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theme="1"/>
      </left>
      <right/>
      <top/>
      <bottom/>
      <diagonal/>
    </border>
    <border>
      <left style="medium">
        <color theme="1"/>
      </left>
      <right style="thin">
        <color indexed="64"/>
      </right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" fillId="2" borderId="1" applyNumberFormat="0" applyAlignment="0" applyProtection="0"/>
    <xf numFmtId="43" fontId="1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" fillId="3" borderId="6" applyNumberFormat="0" applyAlignment="0" applyProtection="0"/>
    <xf numFmtId="0" fontId="8" fillId="3" borderId="1" applyNumberFormat="0" applyAlignment="0" applyProtection="0"/>
  </cellStyleXfs>
  <cellXfs count="58">
    <xf numFmtId="0" fontId="0" fillId="0" borderId="0" xfId="0"/>
    <xf numFmtId="43" fontId="0" fillId="0" borderId="0" xfId="2" applyFont="1"/>
    <xf numFmtId="0" fontId="0" fillId="4" borderId="0" xfId="0" applyFill="1"/>
    <xf numFmtId="0" fontId="0" fillId="5" borderId="0" xfId="0" applyFill="1" applyBorder="1"/>
    <xf numFmtId="43" fontId="0" fillId="5" borderId="0" xfId="2" applyFont="1" applyFill="1" applyBorder="1"/>
    <xf numFmtId="0" fontId="0" fillId="0" borderId="2" xfId="0" applyBorder="1"/>
    <xf numFmtId="43" fontId="3" fillId="3" borderId="2" xfId="2" applyFont="1" applyFill="1" applyBorder="1"/>
    <xf numFmtId="0" fontId="4" fillId="0" borderId="2" xfId="0" applyFont="1" applyBorder="1" applyAlignment="1">
      <alignment vertical="top" wrapText="1"/>
    </xf>
    <xf numFmtId="0" fontId="4" fillId="0" borderId="2" xfId="0" applyFont="1" applyBorder="1" applyAlignment="1">
      <alignment wrapText="1"/>
    </xf>
    <xf numFmtId="43" fontId="4" fillId="0" borderId="2" xfId="2" applyFont="1" applyBorder="1" applyAlignment="1">
      <alignment wrapText="1"/>
    </xf>
    <xf numFmtId="0" fontId="4" fillId="0" borderId="2" xfId="0" applyFont="1" applyBorder="1"/>
    <xf numFmtId="43" fontId="2" fillId="2" borderId="2" xfId="2" applyFont="1" applyFill="1" applyBorder="1" applyProtection="1">
      <protection locked="0"/>
    </xf>
    <xf numFmtId="165" fontId="2" fillId="2" borderId="2" xfId="2" applyNumberFormat="1" applyFont="1" applyFill="1" applyBorder="1" applyProtection="1">
      <protection locked="0"/>
    </xf>
    <xf numFmtId="164" fontId="2" fillId="2" borderId="2" xfId="2" applyNumberFormat="1" applyFont="1" applyFill="1" applyBorder="1" applyProtection="1">
      <protection locked="0"/>
    </xf>
    <xf numFmtId="0" fontId="0" fillId="6" borderId="0" xfId="0" applyFill="1"/>
    <xf numFmtId="0" fontId="4" fillId="0" borderId="2" xfId="0" applyFont="1" applyBorder="1" applyAlignment="1">
      <alignment horizontal="left" vertical="top" wrapText="1"/>
    </xf>
    <xf numFmtId="0" fontId="0" fillId="4" borderId="0" xfId="0" applyFill="1" applyBorder="1"/>
    <xf numFmtId="0" fontId="4" fillId="0" borderId="3" xfId="0" applyFont="1" applyBorder="1"/>
    <xf numFmtId="0" fontId="0" fillId="5" borderId="4" xfId="0" applyFill="1" applyBorder="1"/>
    <xf numFmtId="0" fontId="4" fillId="0" borderId="4" xfId="0" applyFont="1" applyBorder="1" applyAlignment="1">
      <alignment vertical="top" wrapText="1"/>
    </xf>
    <xf numFmtId="0" fontId="0" fillId="5" borderId="4" xfId="0" applyFill="1" applyBorder="1" applyAlignment="1">
      <alignment vertical="top"/>
    </xf>
    <xf numFmtId="0" fontId="4" fillId="0" borderId="4" xfId="0" applyFont="1" applyBorder="1" applyAlignment="1">
      <alignment wrapText="1"/>
    </xf>
    <xf numFmtId="0" fontId="0" fillId="5" borderId="5" xfId="0" applyFill="1" applyBorder="1"/>
    <xf numFmtId="0" fontId="4" fillId="5" borderId="2" xfId="0" applyFont="1" applyFill="1" applyBorder="1" applyAlignment="1">
      <alignment wrapText="1"/>
    </xf>
    <xf numFmtId="0" fontId="4" fillId="5" borderId="0" xfId="0" applyFont="1" applyFill="1" applyBorder="1"/>
    <xf numFmtId="0" fontId="4" fillId="5" borderId="0" xfId="0" applyFont="1" applyFill="1" applyBorder="1" applyAlignment="1">
      <alignment horizontal="left"/>
    </xf>
    <xf numFmtId="1" fontId="4" fillId="5" borderId="2" xfId="2" applyNumberFormat="1" applyFont="1" applyFill="1" applyBorder="1" applyAlignment="1" applyProtection="1">
      <alignment vertical="top" wrapText="1"/>
    </xf>
    <xf numFmtId="0" fontId="6" fillId="5" borderId="0" xfId="3" applyFill="1" applyBorder="1"/>
    <xf numFmtId="43" fontId="3" fillId="3" borderId="2" xfId="2" applyFont="1" applyFill="1" applyBorder="1" applyAlignment="1">
      <alignment horizontal="right"/>
    </xf>
    <xf numFmtId="43" fontId="4" fillId="5" borderId="0" xfId="2" applyFont="1" applyFill="1" applyBorder="1"/>
    <xf numFmtId="165" fontId="4" fillId="5" borderId="0" xfId="4" applyNumberFormat="1" applyFont="1" applyFill="1" applyBorder="1" applyAlignment="1">
      <alignment horizontal="right"/>
    </xf>
    <xf numFmtId="165" fontId="1" fillId="3" borderId="7" xfId="4" applyNumberFormat="1" applyFont="1" applyBorder="1"/>
    <xf numFmtId="0" fontId="9" fillId="5" borderId="4" xfId="0" applyFont="1" applyFill="1" applyBorder="1"/>
    <xf numFmtId="0" fontId="0" fillId="0" borderId="0" xfId="0" applyBorder="1"/>
    <xf numFmtId="0" fontId="10" fillId="5" borderId="4" xfId="0" applyFont="1" applyFill="1" applyBorder="1"/>
    <xf numFmtId="0" fontId="0" fillId="5" borderId="2" xfId="0" applyFont="1" applyFill="1" applyBorder="1"/>
    <xf numFmtId="0" fontId="2" fillId="2" borderId="2" xfId="1" applyBorder="1" applyAlignment="1" applyProtection="1">
      <alignment vertical="center"/>
      <protection locked="0"/>
    </xf>
    <xf numFmtId="0" fontId="0" fillId="6" borderId="8" xfId="0" applyFill="1" applyBorder="1"/>
    <xf numFmtId="0" fontId="0" fillId="6" borderId="9" xfId="0" applyFill="1" applyBorder="1"/>
    <xf numFmtId="0" fontId="0" fillId="6" borderId="10" xfId="0" applyFill="1" applyBorder="1"/>
    <xf numFmtId="0" fontId="0" fillId="6" borderId="11" xfId="0" applyFill="1" applyBorder="1"/>
    <xf numFmtId="0" fontId="0" fillId="6" borderId="0" xfId="0" applyFill="1" applyBorder="1"/>
    <xf numFmtId="0" fontId="0" fillId="6" borderId="12" xfId="0" applyFill="1" applyBorder="1"/>
    <xf numFmtId="0" fontId="0" fillId="5" borderId="12" xfId="0" applyFill="1" applyBorder="1"/>
    <xf numFmtId="0" fontId="1" fillId="2" borderId="1" xfId="1" applyFont="1" applyBorder="1"/>
    <xf numFmtId="0" fontId="1" fillId="3" borderId="1" xfId="5" applyFont="1" applyBorder="1"/>
    <xf numFmtId="0" fontId="0" fillId="4" borderId="11" xfId="0" applyFill="1" applyBorder="1"/>
    <xf numFmtId="0" fontId="4" fillId="0" borderId="0" xfId="0" applyFont="1" applyBorder="1"/>
    <xf numFmtId="166" fontId="1" fillId="3" borderId="6" xfId="4" applyNumberFormat="1" applyFont="1" applyBorder="1"/>
    <xf numFmtId="166" fontId="4" fillId="3" borderId="6" xfId="4" applyNumberFormat="1" applyFont="1" applyBorder="1"/>
    <xf numFmtId="0" fontId="0" fillId="4" borderId="13" xfId="0" applyFill="1" applyBorder="1"/>
    <xf numFmtId="0" fontId="4" fillId="0" borderId="2" xfId="2" applyNumberFormat="1" applyFont="1" applyBorder="1" applyAlignment="1">
      <alignment vertical="top" wrapText="1"/>
    </xf>
    <xf numFmtId="0" fontId="4" fillId="0" borderId="2" xfId="2" applyNumberFormat="1" applyFont="1" applyBorder="1" applyAlignment="1">
      <alignment horizontal="left" vertical="top" wrapText="1"/>
    </xf>
    <xf numFmtId="0" fontId="4" fillId="0" borderId="2" xfId="2" applyNumberFormat="1" applyFont="1" applyBorder="1" applyAlignment="1">
      <alignment wrapText="1"/>
    </xf>
    <xf numFmtId="0" fontId="2" fillId="2" borderId="2" xfId="1" applyBorder="1" applyAlignment="1" applyProtection="1">
      <alignment vertical="center"/>
      <protection locked="0"/>
    </xf>
    <xf numFmtId="0" fontId="4" fillId="0" borderId="2" xfId="0" applyFont="1" applyBorder="1" applyAlignment="1">
      <alignment horizontal="left" wrapText="1"/>
    </xf>
    <xf numFmtId="43" fontId="3" fillId="5" borderId="14" xfId="2" applyFont="1" applyFill="1" applyBorder="1" applyAlignment="1">
      <alignment horizontal="center"/>
    </xf>
    <xf numFmtId="43" fontId="3" fillId="5" borderId="15" xfId="2" applyFont="1" applyFill="1" applyBorder="1" applyAlignment="1">
      <alignment horizontal="center"/>
    </xf>
  </cellXfs>
  <cellStyles count="6">
    <cellStyle name="Ausgabe" xfId="4" builtinId="21"/>
    <cellStyle name="Berechnung" xfId="5" builtinId="22"/>
    <cellStyle name="Eingabe" xfId="1" builtinId="20"/>
    <cellStyle name="Komma" xfId="2" builtinId="3"/>
    <cellStyle name="Link" xfId="3" builtinId="8"/>
    <cellStyle name="Standard" xfId="0" builtinId="0"/>
  </cellStyles>
  <dxfs count="0"/>
  <tableStyles count="0" defaultTableStyle="TableStyleMedium2" defaultPivotStyle="PivotStyleLight16"/>
  <colors>
    <mruColors>
      <color rgb="FFEAEAE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2" name="Tabelle13" displayName="Tabelle13" ref="K11:L17" totalsRowShown="0">
  <autoFilter ref="K11:L17"/>
  <tableColumns count="2">
    <tableColumn id="1" name="Spalte1"/>
    <tableColumn id="2" name="Spalte2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atlas.zensus2011.de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Q100"/>
  <sheetViews>
    <sheetView tabSelected="1" topLeftCell="B5" zoomScale="88" zoomScaleNormal="88" workbookViewId="0">
      <selection activeCell="C12" sqref="C12"/>
    </sheetView>
  </sheetViews>
  <sheetFormatPr baseColWidth="10" defaultColWidth="0" defaultRowHeight="12.75" zeroHeight="1" x14ac:dyDescent="0.2"/>
  <cols>
    <col min="1" max="1" width="10.85546875" hidden="1" customWidth="1"/>
    <col min="2" max="2" width="14.7109375" style="33" customWidth="1"/>
    <col min="3" max="3" width="54.42578125" style="33" customWidth="1"/>
    <col min="4" max="4" width="15.28515625" style="33" customWidth="1"/>
    <col min="5" max="5" width="17" style="33" customWidth="1"/>
    <col min="6" max="6" width="18.85546875" style="33" customWidth="1"/>
    <col min="7" max="7" width="14.7109375" style="33" customWidth="1"/>
    <col min="8" max="8" width="13.140625" style="33" customWidth="1"/>
    <col min="9" max="10" width="10.85546875" hidden="1" customWidth="1"/>
    <col min="11" max="11" width="32.5703125" hidden="1" customWidth="1"/>
    <col min="12" max="12" width="43" hidden="1" customWidth="1"/>
    <col min="13" max="16" width="10.85546875" hidden="1" customWidth="1"/>
    <col min="17" max="17" width="36" hidden="1" customWidth="1"/>
    <col min="18" max="16384" width="10.85546875" hidden="1"/>
  </cols>
  <sheetData>
    <row r="1" spans="1:12" hidden="1" x14ac:dyDescent="0.2">
      <c r="A1" s="37"/>
      <c r="B1" s="38"/>
      <c r="C1" s="38"/>
      <c r="D1" s="38"/>
      <c r="E1" s="38"/>
      <c r="F1" s="38"/>
      <c r="G1" s="38"/>
      <c r="H1" s="39"/>
      <c r="I1" s="14"/>
    </row>
    <row r="2" spans="1:12" hidden="1" x14ac:dyDescent="0.2">
      <c r="A2" s="40"/>
      <c r="B2" s="41"/>
      <c r="C2" s="41"/>
      <c r="D2" s="41"/>
      <c r="E2" s="41"/>
      <c r="F2" s="41"/>
      <c r="G2" s="41"/>
      <c r="H2" s="42"/>
      <c r="I2" s="14"/>
    </row>
    <row r="3" spans="1:12" hidden="1" x14ac:dyDescent="0.2">
      <c r="A3" s="40"/>
      <c r="B3" s="41"/>
      <c r="C3" s="41"/>
      <c r="D3" s="41"/>
      <c r="E3" s="41"/>
      <c r="F3" s="41"/>
      <c r="G3" s="41"/>
      <c r="H3" s="42"/>
      <c r="I3" s="14"/>
    </row>
    <row r="4" spans="1:12" hidden="1" x14ac:dyDescent="0.2">
      <c r="A4" s="40"/>
      <c r="B4" s="41"/>
      <c r="C4" s="41"/>
      <c r="D4" s="41"/>
      <c r="E4" s="41"/>
      <c r="F4" s="41"/>
      <c r="G4" s="41"/>
      <c r="H4" s="42"/>
      <c r="I4" s="14"/>
    </row>
    <row r="5" spans="1:12" x14ac:dyDescent="0.2">
      <c r="A5" s="40"/>
      <c r="B5" s="3"/>
      <c r="C5" s="3"/>
      <c r="D5" s="3"/>
      <c r="E5" s="3"/>
      <c r="F5" s="3"/>
      <c r="G5" s="3"/>
      <c r="H5" s="43"/>
      <c r="I5" s="14"/>
    </row>
    <row r="6" spans="1:12" ht="15.6" customHeight="1" x14ac:dyDescent="0.25">
      <c r="A6" s="40"/>
      <c r="B6" s="32" t="s">
        <v>54</v>
      </c>
      <c r="C6" s="3"/>
      <c r="D6" s="3"/>
      <c r="E6" s="3"/>
      <c r="F6" s="3"/>
      <c r="G6" s="3"/>
      <c r="H6" s="43"/>
      <c r="I6" s="14"/>
    </row>
    <row r="7" spans="1:12" ht="15.6" customHeight="1" x14ac:dyDescent="0.2">
      <c r="A7" s="40"/>
      <c r="B7" s="18"/>
      <c r="C7" s="3"/>
      <c r="D7" s="3"/>
      <c r="E7" s="3"/>
      <c r="F7" s="3"/>
      <c r="G7" s="3"/>
      <c r="H7" s="43"/>
      <c r="I7" s="14"/>
    </row>
    <row r="8" spans="1:12" ht="15.6" customHeight="1" x14ac:dyDescent="0.2">
      <c r="A8" s="40"/>
      <c r="B8" s="34"/>
      <c r="C8" s="3"/>
      <c r="D8" s="3"/>
      <c r="E8" s="3"/>
      <c r="F8" s="44" t="s">
        <v>44</v>
      </c>
      <c r="G8" s="3"/>
      <c r="H8" s="43"/>
      <c r="I8" s="14"/>
    </row>
    <row r="9" spans="1:12" ht="15.6" customHeight="1" x14ac:dyDescent="0.2">
      <c r="A9" s="40"/>
      <c r="B9" s="18"/>
      <c r="C9" s="3"/>
      <c r="D9" s="3"/>
      <c r="E9" s="3"/>
      <c r="F9" s="45" t="s">
        <v>45</v>
      </c>
      <c r="G9" s="3"/>
      <c r="H9" s="43"/>
      <c r="I9" s="14"/>
    </row>
    <row r="10" spans="1:12" ht="15.6" customHeight="1" x14ac:dyDescent="0.2">
      <c r="A10" s="40"/>
      <c r="B10" s="18"/>
      <c r="C10" s="3"/>
      <c r="D10" s="3"/>
      <c r="E10" s="3"/>
      <c r="F10" s="3"/>
      <c r="G10" s="3"/>
      <c r="H10" s="43"/>
      <c r="I10" s="14"/>
    </row>
    <row r="11" spans="1:12" ht="59.45" customHeight="1" x14ac:dyDescent="0.2">
      <c r="A11" s="46"/>
      <c r="B11" s="22"/>
      <c r="C11" s="10" t="s">
        <v>23</v>
      </c>
      <c r="D11" s="55" t="s">
        <v>24</v>
      </c>
      <c r="E11" s="55"/>
      <c r="F11" s="23" t="s">
        <v>55</v>
      </c>
      <c r="G11" s="3"/>
      <c r="H11" s="43"/>
      <c r="I11" s="2"/>
      <c r="K11" t="s">
        <v>6</v>
      </c>
      <c r="L11" t="s">
        <v>8</v>
      </c>
    </row>
    <row r="12" spans="1:12" x14ac:dyDescent="0.2">
      <c r="A12" s="46"/>
      <c r="B12" s="17" t="s">
        <v>25</v>
      </c>
      <c r="C12" s="36"/>
      <c r="D12" s="54"/>
      <c r="E12" s="54"/>
      <c r="F12" s="36"/>
      <c r="H12" s="43"/>
      <c r="I12" s="2"/>
      <c r="K12" t="s">
        <v>7</v>
      </c>
      <c r="L12">
        <v>0.5</v>
      </c>
    </row>
    <row r="13" spans="1:12" x14ac:dyDescent="0.2">
      <c r="A13" s="46"/>
      <c r="B13" s="17" t="s">
        <v>26</v>
      </c>
      <c r="C13" s="36"/>
      <c r="D13" s="54"/>
      <c r="E13" s="54"/>
      <c r="F13" s="36"/>
      <c r="G13" s="3"/>
      <c r="H13" s="43"/>
      <c r="I13" s="2"/>
      <c r="K13" t="s">
        <v>1</v>
      </c>
      <c r="L13" s="1">
        <v>20000</v>
      </c>
    </row>
    <row r="14" spans="1:12" x14ac:dyDescent="0.2">
      <c r="A14" s="46"/>
      <c r="B14" s="17" t="s">
        <v>27</v>
      </c>
      <c r="C14" s="36"/>
      <c r="D14" s="54"/>
      <c r="E14" s="54"/>
      <c r="F14" s="36"/>
      <c r="G14" s="3"/>
      <c r="H14" s="43"/>
      <c r="I14" s="2"/>
      <c r="K14" t="s">
        <v>2</v>
      </c>
      <c r="L14" s="1">
        <v>10000</v>
      </c>
    </row>
    <row r="15" spans="1:12" x14ac:dyDescent="0.2">
      <c r="A15" s="46"/>
      <c r="B15" s="17" t="s">
        <v>28</v>
      </c>
      <c r="C15" s="36"/>
      <c r="D15" s="54"/>
      <c r="E15" s="54"/>
      <c r="F15" s="36"/>
      <c r="H15" s="43"/>
      <c r="I15" s="2"/>
      <c r="K15" t="s">
        <v>0</v>
      </c>
      <c r="L15" s="1">
        <v>2500</v>
      </c>
    </row>
    <row r="16" spans="1:12" ht="14.25" x14ac:dyDescent="0.2">
      <c r="A16" s="46"/>
      <c r="B16" s="17" t="s">
        <v>29</v>
      </c>
      <c r="C16" s="36"/>
      <c r="D16" s="54"/>
      <c r="E16" s="54"/>
      <c r="F16" s="36"/>
      <c r="G16" s="27" t="s">
        <v>40</v>
      </c>
      <c r="H16" s="43"/>
      <c r="I16" s="2"/>
      <c r="K16" t="s">
        <v>50</v>
      </c>
      <c r="L16" s="1">
        <v>10000</v>
      </c>
    </row>
    <row r="17" spans="1:12" x14ac:dyDescent="0.2">
      <c r="A17" s="46"/>
      <c r="B17" s="18"/>
      <c r="C17" s="3"/>
      <c r="D17" s="3"/>
      <c r="E17" s="3"/>
      <c r="F17" s="3"/>
      <c r="G17" s="3"/>
      <c r="H17" s="43"/>
      <c r="I17" s="2"/>
      <c r="K17" t="s">
        <v>31</v>
      </c>
      <c r="L17" s="1">
        <v>100000</v>
      </c>
    </row>
    <row r="18" spans="1:12" x14ac:dyDescent="0.2">
      <c r="A18" s="46"/>
      <c r="B18" s="18"/>
      <c r="C18" s="3"/>
      <c r="D18" s="3"/>
      <c r="E18" s="3"/>
      <c r="F18" s="3"/>
      <c r="G18" s="3"/>
      <c r="H18" s="43"/>
      <c r="I18" s="2"/>
    </row>
    <row r="19" spans="1:12" ht="25.5" x14ac:dyDescent="0.2">
      <c r="A19" s="46"/>
      <c r="B19" s="19" t="s">
        <v>18</v>
      </c>
      <c r="C19" s="7" t="s">
        <v>3</v>
      </c>
      <c r="D19" s="7" t="s">
        <v>4</v>
      </c>
      <c r="E19" s="8" t="s">
        <v>17</v>
      </c>
      <c r="F19" s="7" t="s">
        <v>30</v>
      </c>
      <c r="G19" s="7" t="s">
        <v>51</v>
      </c>
      <c r="H19" s="43"/>
      <c r="I19" s="2"/>
      <c r="L19" t="s">
        <v>34</v>
      </c>
    </row>
    <row r="20" spans="1:12" x14ac:dyDescent="0.2">
      <c r="A20" s="46"/>
      <c r="B20" s="20"/>
      <c r="C20" s="5" t="s">
        <v>46</v>
      </c>
      <c r="D20" s="11"/>
      <c r="E20" s="11"/>
      <c r="F20" s="6">
        <f>D20*E20</f>
        <v>0</v>
      </c>
      <c r="G20" s="6">
        <f>IF(F20*$L$12&lt;=E20*$L$15,$L$12*F20,E20*$L$15)</f>
        <v>0</v>
      </c>
      <c r="H20" s="43"/>
      <c r="I20" s="2"/>
    </row>
    <row r="21" spans="1:12" x14ac:dyDescent="0.2">
      <c r="A21" s="46"/>
      <c r="B21" s="20"/>
      <c r="C21" s="5" t="s">
        <v>47</v>
      </c>
      <c r="D21" s="11"/>
      <c r="E21" s="11"/>
      <c r="F21" s="6">
        <f>D21*E21</f>
        <v>0</v>
      </c>
      <c r="G21" s="6">
        <f>IF(F21*$L$12&lt;=E21*$L$14,$L$12*F21,E21*$L$14)</f>
        <v>0</v>
      </c>
      <c r="H21" s="43"/>
      <c r="I21" s="2"/>
    </row>
    <row r="22" spans="1:12" x14ac:dyDescent="0.2">
      <c r="A22" s="46"/>
      <c r="B22" s="20"/>
      <c r="C22" s="5" t="s">
        <v>48</v>
      </c>
      <c r="D22" s="11"/>
      <c r="E22" s="11"/>
      <c r="F22" s="6">
        <f>D22*E22</f>
        <v>0</v>
      </c>
      <c r="G22" s="6">
        <f>IF(F22*$L$12&lt;=E22*$L$13,$L$12*F22,E22*$L$13)</f>
        <v>0</v>
      </c>
      <c r="H22" s="43"/>
      <c r="I22" s="2"/>
    </row>
    <row r="23" spans="1:12" x14ac:dyDescent="0.2">
      <c r="A23" s="46"/>
      <c r="B23" s="20"/>
      <c r="C23" s="5"/>
      <c r="D23" s="15" t="s">
        <v>5</v>
      </c>
      <c r="E23" s="26" t="s">
        <v>32</v>
      </c>
      <c r="F23" s="56"/>
      <c r="G23" s="57"/>
      <c r="H23" s="43"/>
      <c r="I23" s="2"/>
    </row>
    <row r="24" spans="1:12" x14ac:dyDescent="0.2">
      <c r="A24" s="46"/>
      <c r="B24" s="20"/>
      <c r="C24" s="5" t="s">
        <v>9</v>
      </c>
      <c r="D24" s="11"/>
      <c r="E24" s="11"/>
      <c r="F24" s="6">
        <f>D24</f>
        <v>0</v>
      </c>
      <c r="G24" s="6">
        <f>IF(F24*$L$12&lt;=$L$16,$L$12*F24,$L$16)</f>
        <v>0</v>
      </c>
      <c r="H24" s="43"/>
      <c r="I24" s="2"/>
    </row>
    <row r="25" spans="1:12" x14ac:dyDescent="0.2">
      <c r="A25" s="46"/>
      <c r="B25" s="20"/>
      <c r="C25" s="5" t="s">
        <v>10</v>
      </c>
      <c r="D25" s="11"/>
      <c r="E25" s="11"/>
      <c r="F25" s="6">
        <f>D25</f>
        <v>0</v>
      </c>
      <c r="G25" s="6">
        <f>IF(F25*$L$12&lt;=$L$17,$L$12*F25,$L$17)</f>
        <v>0</v>
      </c>
      <c r="H25" s="43"/>
      <c r="I25" s="2"/>
    </row>
    <row r="26" spans="1:12" x14ac:dyDescent="0.2">
      <c r="A26" s="46"/>
      <c r="B26" s="20"/>
      <c r="C26" s="3"/>
      <c r="D26" s="4"/>
      <c r="E26" s="4"/>
      <c r="F26" s="4"/>
      <c r="G26" s="4"/>
      <c r="H26" s="43"/>
      <c r="I26" s="2"/>
    </row>
    <row r="27" spans="1:12" x14ac:dyDescent="0.2">
      <c r="A27" s="46"/>
      <c r="B27" s="20"/>
      <c r="C27" s="3"/>
      <c r="D27" s="4"/>
      <c r="E27" s="4"/>
      <c r="F27" s="4"/>
      <c r="G27" s="4"/>
      <c r="H27" s="43"/>
      <c r="I27" s="2"/>
    </row>
    <row r="28" spans="1:12" x14ac:dyDescent="0.2">
      <c r="A28" s="46"/>
      <c r="B28" s="20"/>
      <c r="C28" s="3"/>
      <c r="D28" s="4"/>
      <c r="E28" s="4"/>
      <c r="F28" s="4"/>
      <c r="G28" s="4"/>
      <c r="H28" s="43"/>
      <c r="I28" s="2"/>
    </row>
    <row r="29" spans="1:12" ht="25.5" x14ac:dyDescent="0.2">
      <c r="A29" s="46"/>
      <c r="B29" s="19" t="s">
        <v>19</v>
      </c>
      <c r="C29" s="7" t="s">
        <v>3</v>
      </c>
      <c r="D29" s="51" t="s">
        <v>4</v>
      </c>
      <c r="E29" s="9" t="s">
        <v>17</v>
      </c>
      <c r="F29" s="7" t="s">
        <v>30</v>
      </c>
      <c r="G29" s="7" t="s">
        <v>51</v>
      </c>
      <c r="H29" s="43"/>
      <c r="I29" s="2"/>
    </row>
    <row r="30" spans="1:12" x14ac:dyDescent="0.2">
      <c r="A30" s="46"/>
      <c r="B30" s="20"/>
      <c r="C30" s="5" t="s">
        <v>46</v>
      </c>
      <c r="D30" s="11"/>
      <c r="E30" s="11"/>
      <c r="F30" s="6">
        <f>D30*E30</f>
        <v>0</v>
      </c>
      <c r="G30" s="6">
        <f>IF(F30*$L$12&lt;=E30*$L$15,$L$12*F30,E30*$L$15)</f>
        <v>0</v>
      </c>
      <c r="H30" s="43"/>
      <c r="I30" s="2"/>
    </row>
    <row r="31" spans="1:12" x14ac:dyDescent="0.2">
      <c r="A31" s="46"/>
      <c r="B31" s="20"/>
      <c r="C31" s="5" t="s">
        <v>47</v>
      </c>
      <c r="D31" s="11"/>
      <c r="E31" s="11"/>
      <c r="F31" s="6">
        <f>D31*E31</f>
        <v>0</v>
      </c>
      <c r="G31" s="6">
        <f>IF(F31*$L$12&lt;=E31*$L$14,$L$12*F31,E31*$L$14)</f>
        <v>0</v>
      </c>
      <c r="H31" s="43"/>
      <c r="I31" s="2"/>
    </row>
    <row r="32" spans="1:12" x14ac:dyDescent="0.2">
      <c r="A32" s="46"/>
      <c r="B32" s="20"/>
      <c r="C32" s="5" t="s">
        <v>48</v>
      </c>
      <c r="D32" s="11"/>
      <c r="E32" s="11"/>
      <c r="F32" s="6">
        <f>D32*E32</f>
        <v>0</v>
      </c>
      <c r="G32" s="6">
        <f>IF(F32*$L$12&lt;=E32*$L$13,$L$12*F32,E32*$L$13)</f>
        <v>0</v>
      </c>
      <c r="H32" s="43"/>
      <c r="I32" s="2"/>
    </row>
    <row r="33" spans="1:9" x14ac:dyDescent="0.2">
      <c r="A33" s="46"/>
      <c r="B33" s="20"/>
      <c r="C33" s="5"/>
      <c r="D33" s="7" t="s">
        <v>5</v>
      </c>
      <c r="E33" s="26" t="s">
        <v>32</v>
      </c>
      <c r="F33" s="56"/>
      <c r="G33" s="57"/>
      <c r="H33" s="43"/>
      <c r="I33" s="2"/>
    </row>
    <row r="34" spans="1:9" x14ac:dyDescent="0.2">
      <c r="A34" s="46"/>
      <c r="B34" s="20"/>
      <c r="C34" s="5" t="s">
        <v>35</v>
      </c>
      <c r="D34" s="11"/>
      <c r="E34" s="12"/>
      <c r="F34" s="6">
        <f>D34</f>
        <v>0</v>
      </c>
      <c r="G34" s="6">
        <f>IF(F34*$L$12&lt;=$L$16,$L$12*F34,$L$16)</f>
        <v>0</v>
      </c>
      <c r="H34" s="43"/>
      <c r="I34" s="2"/>
    </row>
    <row r="35" spans="1:9" x14ac:dyDescent="0.2">
      <c r="A35" s="46"/>
      <c r="B35" s="20"/>
      <c r="C35" s="5" t="s">
        <v>10</v>
      </c>
      <c r="D35" s="11"/>
      <c r="E35" s="12"/>
      <c r="F35" s="6">
        <f>D35</f>
        <v>0</v>
      </c>
      <c r="G35" s="6">
        <f>IF(F35*$L$12&lt;=$L$17,$L$12*F35,$L$17)</f>
        <v>0</v>
      </c>
      <c r="H35" s="43"/>
      <c r="I35" s="2"/>
    </row>
    <row r="36" spans="1:9" x14ac:dyDescent="0.2">
      <c r="A36" s="46"/>
      <c r="B36" s="20"/>
      <c r="C36" s="3"/>
      <c r="D36" s="4"/>
      <c r="E36" s="4"/>
      <c r="F36" s="4"/>
      <c r="G36" s="4"/>
      <c r="H36" s="43"/>
      <c r="I36" s="2"/>
    </row>
    <row r="37" spans="1:9" x14ac:dyDescent="0.2">
      <c r="A37" s="46"/>
      <c r="B37" s="20"/>
      <c r="C37" s="3"/>
      <c r="D37" s="4"/>
      <c r="E37" s="4"/>
      <c r="F37" s="4"/>
      <c r="G37" s="4"/>
      <c r="H37" s="43"/>
      <c r="I37" s="2"/>
    </row>
    <row r="38" spans="1:9" x14ac:dyDescent="0.2">
      <c r="A38" s="46"/>
      <c r="B38" s="20"/>
      <c r="C38" s="3"/>
      <c r="D38" s="4"/>
      <c r="E38" s="4"/>
      <c r="F38" s="4"/>
      <c r="G38" s="4"/>
      <c r="H38" s="43"/>
      <c r="I38" s="2"/>
    </row>
    <row r="39" spans="1:9" ht="25.5" x14ac:dyDescent="0.2">
      <c r="A39" s="46"/>
      <c r="B39" s="21" t="s">
        <v>20</v>
      </c>
      <c r="C39" s="8" t="s">
        <v>3</v>
      </c>
      <c r="D39" s="52" t="s">
        <v>4</v>
      </c>
      <c r="E39" s="9" t="s">
        <v>17</v>
      </c>
      <c r="F39" s="7" t="s">
        <v>30</v>
      </c>
      <c r="G39" s="7" t="s">
        <v>51</v>
      </c>
      <c r="H39" s="43"/>
      <c r="I39" s="2"/>
    </row>
    <row r="40" spans="1:9" x14ac:dyDescent="0.2">
      <c r="A40" s="46"/>
      <c r="B40" s="20"/>
      <c r="C40" s="5" t="s">
        <v>46</v>
      </c>
      <c r="D40" s="11"/>
      <c r="E40" s="11"/>
      <c r="F40" s="6">
        <f>D40*E40</f>
        <v>0</v>
      </c>
      <c r="G40" s="6">
        <f>IF(F40*$L$12&lt;=E40*$L$15,$L$12*F40,E40*$L$15)</f>
        <v>0</v>
      </c>
      <c r="H40" s="43"/>
      <c r="I40" s="2"/>
    </row>
    <row r="41" spans="1:9" x14ac:dyDescent="0.2">
      <c r="A41" s="46"/>
      <c r="B41" s="20"/>
      <c r="C41" s="5" t="s">
        <v>47</v>
      </c>
      <c r="D41" s="11"/>
      <c r="E41" s="11"/>
      <c r="F41" s="6">
        <f>D41*E41</f>
        <v>0</v>
      </c>
      <c r="G41" s="6">
        <f>IF(F41*$L$12&lt;=E41*$L$14,$L$12*F41,E41*$L$14)</f>
        <v>0</v>
      </c>
      <c r="H41" s="43"/>
      <c r="I41" s="2"/>
    </row>
    <row r="42" spans="1:9" x14ac:dyDescent="0.2">
      <c r="A42" s="46"/>
      <c r="B42" s="20"/>
      <c r="C42" s="5" t="s">
        <v>48</v>
      </c>
      <c r="D42" s="11"/>
      <c r="E42" s="11"/>
      <c r="F42" s="6">
        <f>D42*E42</f>
        <v>0</v>
      </c>
      <c r="G42" s="6">
        <f>IF(F42*$L$12&lt;=E42*$L$13,$L$12*F42,E42*$L$13)</f>
        <v>0</v>
      </c>
      <c r="H42" s="43"/>
      <c r="I42" s="2"/>
    </row>
    <row r="43" spans="1:9" x14ac:dyDescent="0.2">
      <c r="A43" s="46"/>
      <c r="B43" s="20"/>
      <c r="C43" s="5"/>
      <c r="D43" s="7" t="s">
        <v>5</v>
      </c>
      <c r="E43" s="26" t="s">
        <v>32</v>
      </c>
      <c r="F43" s="56"/>
      <c r="G43" s="57"/>
      <c r="H43" s="43"/>
      <c r="I43" s="2"/>
    </row>
    <row r="44" spans="1:9" x14ac:dyDescent="0.2">
      <c r="A44" s="46"/>
      <c r="B44" s="20"/>
      <c r="C44" s="5" t="s">
        <v>9</v>
      </c>
      <c r="D44" s="11"/>
      <c r="E44" s="12"/>
      <c r="F44" s="6">
        <f>D44</f>
        <v>0</v>
      </c>
      <c r="G44" s="6">
        <f>IF(F44*$L$12&lt;=$L$16,$L$12*F44,$L$16)</f>
        <v>0</v>
      </c>
      <c r="H44" s="43"/>
      <c r="I44" s="2"/>
    </row>
    <row r="45" spans="1:9" x14ac:dyDescent="0.2">
      <c r="A45" s="46"/>
      <c r="B45" s="20"/>
      <c r="C45" s="5" t="s">
        <v>10</v>
      </c>
      <c r="D45" s="11"/>
      <c r="E45" s="12"/>
      <c r="F45" s="6">
        <f>D45</f>
        <v>0</v>
      </c>
      <c r="G45" s="6">
        <f>IF(F45*$L$12&lt;=$L$17,$L$12*F45,$L$17)</f>
        <v>0</v>
      </c>
      <c r="H45" s="43"/>
      <c r="I45" s="2"/>
    </row>
    <row r="46" spans="1:9" x14ac:dyDescent="0.2">
      <c r="A46" s="46"/>
      <c r="B46" s="20"/>
      <c r="C46" s="3"/>
      <c r="D46" s="4"/>
      <c r="E46" s="4"/>
      <c r="F46" s="4"/>
      <c r="G46" s="4"/>
      <c r="H46" s="43"/>
      <c r="I46" s="2"/>
    </row>
    <row r="47" spans="1:9" x14ac:dyDescent="0.2">
      <c r="A47" s="46"/>
      <c r="B47" s="20"/>
      <c r="C47" s="3"/>
      <c r="D47" s="4"/>
      <c r="E47" s="4"/>
      <c r="F47" s="4"/>
      <c r="G47" s="4"/>
      <c r="H47" s="43"/>
      <c r="I47" s="2"/>
    </row>
    <row r="48" spans="1:9" x14ac:dyDescent="0.2">
      <c r="A48" s="46"/>
      <c r="B48" s="20"/>
      <c r="C48" s="3"/>
      <c r="D48" s="4"/>
      <c r="E48" s="4"/>
      <c r="F48" s="4"/>
      <c r="G48" s="4"/>
      <c r="H48" s="43"/>
      <c r="I48" s="2"/>
    </row>
    <row r="49" spans="1:9" ht="25.5" x14ac:dyDescent="0.2">
      <c r="A49" s="46"/>
      <c r="B49" s="21" t="s">
        <v>21</v>
      </c>
      <c r="C49" s="8" t="s">
        <v>3</v>
      </c>
      <c r="D49" s="53" t="s">
        <v>4</v>
      </c>
      <c r="E49" s="9" t="s">
        <v>17</v>
      </c>
      <c r="F49" s="7" t="s">
        <v>30</v>
      </c>
      <c r="G49" s="7" t="s">
        <v>51</v>
      </c>
      <c r="H49" s="43"/>
      <c r="I49" s="2"/>
    </row>
    <row r="50" spans="1:9" x14ac:dyDescent="0.2">
      <c r="A50" s="46"/>
      <c r="B50" s="20"/>
      <c r="C50" s="5" t="s">
        <v>46</v>
      </c>
      <c r="D50" s="11"/>
      <c r="E50" s="11"/>
      <c r="F50" s="6">
        <f>D50*E50</f>
        <v>0</v>
      </c>
      <c r="G50" s="6">
        <f>IF(F50*$L$12&lt;=E50*$L$15,$L$12*F50,E50*$L$15)</f>
        <v>0</v>
      </c>
      <c r="H50" s="43"/>
      <c r="I50" s="2"/>
    </row>
    <row r="51" spans="1:9" x14ac:dyDescent="0.2">
      <c r="A51" s="46"/>
      <c r="B51" s="20"/>
      <c r="C51" s="5" t="s">
        <v>47</v>
      </c>
      <c r="D51" s="11"/>
      <c r="E51" s="11"/>
      <c r="F51" s="6">
        <f t="shared" ref="F51:F52" si="0">D51*E51</f>
        <v>0</v>
      </c>
      <c r="G51" s="6">
        <f>IF(F51*$L$12&lt;=E51*$L$14,$L$12*F51,E51*$L$14)</f>
        <v>0</v>
      </c>
      <c r="H51" s="43"/>
      <c r="I51" s="2"/>
    </row>
    <row r="52" spans="1:9" x14ac:dyDescent="0.2">
      <c r="A52" s="46"/>
      <c r="B52" s="20"/>
      <c r="C52" s="5" t="s">
        <v>48</v>
      </c>
      <c r="D52" s="11"/>
      <c r="E52" s="11"/>
      <c r="F52" s="6">
        <f t="shared" si="0"/>
        <v>0</v>
      </c>
      <c r="G52" s="6">
        <f>IF(F52*$L$12&lt;=E52*$L$13,$L$12*F52,E52*$L$13)</f>
        <v>0</v>
      </c>
      <c r="H52" s="43"/>
      <c r="I52" s="2"/>
    </row>
    <row r="53" spans="1:9" x14ac:dyDescent="0.2">
      <c r="A53" s="46"/>
      <c r="B53" s="20"/>
      <c r="C53" s="5"/>
      <c r="D53" s="7" t="s">
        <v>5</v>
      </c>
      <c r="E53" s="26" t="s">
        <v>32</v>
      </c>
      <c r="F53" s="56"/>
      <c r="G53" s="57"/>
      <c r="H53" s="43"/>
      <c r="I53" s="2"/>
    </row>
    <row r="54" spans="1:9" x14ac:dyDescent="0.2">
      <c r="A54" s="46"/>
      <c r="B54" s="20"/>
      <c r="C54" s="5" t="s">
        <v>9</v>
      </c>
      <c r="D54" s="11"/>
      <c r="E54" s="12"/>
      <c r="F54" s="6">
        <f>D54</f>
        <v>0</v>
      </c>
      <c r="G54" s="6">
        <f>IF(F54*$L$12&lt;=$L$16,$L$12*F54,$L$16)</f>
        <v>0</v>
      </c>
      <c r="H54" s="43"/>
      <c r="I54" s="2"/>
    </row>
    <row r="55" spans="1:9" x14ac:dyDescent="0.2">
      <c r="A55" s="46"/>
      <c r="B55" s="20"/>
      <c r="C55" s="5" t="s">
        <v>10</v>
      </c>
      <c r="D55" s="11"/>
      <c r="E55" s="12"/>
      <c r="F55" s="6">
        <f>D55</f>
        <v>0</v>
      </c>
      <c r="G55" s="6">
        <f>IF(F55*$L$12&lt;=$L$17,$L$12*F55,$L$17)</f>
        <v>0</v>
      </c>
      <c r="H55" s="43"/>
      <c r="I55" s="2"/>
    </row>
    <row r="56" spans="1:9" x14ac:dyDescent="0.2">
      <c r="A56" s="46"/>
      <c r="B56" s="20"/>
      <c r="C56" s="3"/>
      <c r="D56" s="4"/>
      <c r="E56" s="4"/>
      <c r="F56" s="4"/>
      <c r="G56" s="4"/>
      <c r="H56" s="43"/>
      <c r="I56" s="2"/>
    </row>
    <row r="57" spans="1:9" x14ac:dyDescent="0.2">
      <c r="A57" s="46"/>
      <c r="B57" s="20"/>
      <c r="C57" s="3"/>
      <c r="D57" s="4"/>
      <c r="E57" s="4"/>
      <c r="F57" s="4"/>
      <c r="G57" s="4"/>
      <c r="H57" s="43"/>
      <c r="I57" s="2"/>
    </row>
    <row r="58" spans="1:9" x14ac:dyDescent="0.2">
      <c r="A58" s="46"/>
      <c r="B58" s="20"/>
      <c r="C58" s="3"/>
      <c r="D58" s="4"/>
      <c r="E58" s="4"/>
      <c r="F58" s="4"/>
      <c r="G58" s="4"/>
      <c r="H58" s="43"/>
      <c r="I58" s="2"/>
    </row>
    <row r="59" spans="1:9" ht="25.5" customHeight="1" x14ac:dyDescent="0.2">
      <c r="A59" s="46"/>
      <c r="B59" s="21" t="s">
        <v>22</v>
      </c>
      <c r="C59" s="8" t="s">
        <v>3</v>
      </c>
      <c r="D59" s="53" t="s">
        <v>4</v>
      </c>
      <c r="E59" s="9" t="s">
        <v>17</v>
      </c>
      <c r="F59" s="7" t="s">
        <v>30</v>
      </c>
      <c r="G59" s="9" t="s">
        <v>51</v>
      </c>
      <c r="H59" s="43"/>
      <c r="I59" s="2"/>
    </row>
    <row r="60" spans="1:9" x14ac:dyDescent="0.2">
      <c r="A60" s="46"/>
      <c r="B60" s="18"/>
      <c r="C60" s="5" t="s">
        <v>46</v>
      </c>
      <c r="D60" s="11"/>
      <c r="E60" s="11"/>
      <c r="F60" s="6">
        <f>D60*E60</f>
        <v>0</v>
      </c>
      <c r="G60" s="6">
        <f>IF(F60*$L$12&lt;=E60*$L$15,$L$12*F60,E60*$L$15)</f>
        <v>0</v>
      </c>
      <c r="H60" s="43"/>
      <c r="I60" s="2"/>
    </row>
    <row r="61" spans="1:9" x14ac:dyDescent="0.2">
      <c r="A61" s="46"/>
      <c r="B61" s="18"/>
      <c r="C61" s="5" t="s">
        <v>47</v>
      </c>
      <c r="D61" s="11"/>
      <c r="E61" s="11"/>
      <c r="F61" s="6">
        <f t="shared" ref="F61:F62" si="1">D61*E61</f>
        <v>0</v>
      </c>
      <c r="G61" s="6">
        <f>IF(F61*$L$12&lt;=E61*$L$14,$L$12*F61,E61*$L$14)</f>
        <v>0</v>
      </c>
      <c r="H61" s="43"/>
      <c r="I61" s="2"/>
    </row>
    <row r="62" spans="1:9" x14ac:dyDescent="0.2">
      <c r="A62" s="46"/>
      <c r="B62" s="18"/>
      <c r="C62" s="5" t="s">
        <v>48</v>
      </c>
      <c r="D62" s="11"/>
      <c r="E62" s="11"/>
      <c r="F62" s="6">
        <f t="shared" si="1"/>
        <v>0</v>
      </c>
      <c r="G62" s="6">
        <f>IF(F62*$L$12&lt;=E62*$L$13,$L$12*F62,E62*$L$13)</f>
        <v>0</v>
      </c>
      <c r="H62" s="43"/>
      <c r="I62" s="2"/>
    </row>
    <row r="63" spans="1:9" x14ac:dyDescent="0.2">
      <c r="A63" s="46"/>
      <c r="B63" s="18"/>
      <c r="C63" s="5"/>
      <c r="D63" s="7" t="s">
        <v>5</v>
      </c>
      <c r="E63" s="26" t="s">
        <v>32</v>
      </c>
      <c r="F63" s="56"/>
      <c r="G63" s="57"/>
      <c r="H63" s="43"/>
      <c r="I63" s="2"/>
    </row>
    <row r="64" spans="1:9" x14ac:dyDescent="0.2">
      <c r="A64" s="46"/>
      <c r="B64" s="18"/>
      <c r="C64" s="5" t="s">
        <v>9</v>
      </c>
      <c r="D64" s="11"/>
      <c r="E64" s="13"/>
      <c r="F64" s="6">
        <f>D64</f>
        <v>0</v>
      </c>
      <c r="G64" s="6">
        <f>IF(F64*$L$12&lt;=$L$16,$L$12*F64,$L$16)</f>
        <v>0</v>
      </c>
      <c r="H64" s="43"/>
      <c r="I64" s="2"/>
    </row>
    <row r="65" spans="1:11" x14ac:dyDescent="0.2">
      <c r="A65" s="46"/>
      <c r="B65" s="18"/>
      <c r="C65" s="5" t="s">
        <v>10</v>
      </c>
      <c r="D65" s="11"/>
      <c r="E65" s="13"/>
      <c r="F65" s="6">
        <f>D65</f>
        <v>0</v>
      </c>
      <c r="G65" s="6">
        <f>IF(F65*$L$12&lt;=$L$17,$L$12*F65,$L$17)</f>
        <v>0</v>
      </c>
      <c r="H65" s="43"/>
      <c r="I65" s="2"/>
    </row>
    <row r="66" spans="1:11" x14ac:dyDescent="0.2">
      <c r="A66" s="46"/>
      <c r="B66" s="18"/>
      <c r="C66" s="3"/>
      <c r="D66" s="3"/>
      <c r="E66" s="3"/>
      <c r="F66" s="3"/>
      <c r="G66" s="3"/>
      <c r="H66" s="43"/>
      <c r="I66" s="2"/>
    </row>
    <row r="67" spans="1:11" x14ac:dyDescent="0.2">
      <c r="A67" s="46"/>
      <c r="B67" s="18"/>
      <c r="C67" s="3"/>
      <c r="D67" s="3"/>
      <c r="E67" s="3"/>
      <c r="F67" s="3"/>
      <c r="G67" s="3"/>
      <c r="H67" s="43"/>
      <c r="I67" s="2"/>
    </row>
    <row r="68" spans="1:11" x14ac:dyDescent="0.2">
      <c r="A68" s="46"/>
      <c r="B68" s="18"/>
      <c r="C68" s="47" t="s">
        <v>52</v>
      </c>
      <c r="D68" s="29" t="s">
        <v>17</v>
      </c>
      <c r="E68" s="24" t="s">
        <v>5</v>
      </c>
      <c r="F68" s="24" t="s">
        <v>13</v>
      </c>
      <c r="G68" s="3"/>
      <c r="H68" s="43"/>
      <c r="I68" s="2"/>
    </row>
    <row r="69" spans="1:11" x14ac:dyDescent="0.2">
      <c r="A69" s="46"/>
      <c r="B69" s="18"/>
      <c r="C69" s="35" t="s">
        <v>9</v>
      </c>
      <c r="D69" s="31">
        <f>COUNTIF(D24,"&gt;0")+COUNTIF(D34,"&gt;0")+COUNTIF(D54,"&gt;0")+COUNTIF(D64,"&gt;0")+COUNTIF(D44,"&gt;0")</f>
        <v>0</v>
      </c>
      <c r="E69" s="48">
        <f>F24+F34+F44+F54+F64</f>
        <v>0</v>
      </c>
      <c r="F69" s="48">
        <f>G24+G34+G44+G54+G64</f>
        <v>0</v>
      </c>
      <c r="G69" s="3"/>
      <c r="H69" s="43"/>
      <c r="I69" s="2"/>
    </row>
    <row r="70" spans="1:11" x14ac:dyDescent="0.2">
      <c r="A70" s="46"/>
      <c r="B70" s="18"/>
      <c r="C70" s="35" t="s">
        <v>10</v>
      </c>
      <c r="D70" s="31">
        <f>COUNTIF(D25,"&gt;0")+COUNTIF(D35,"&gt;0")+COUNTIF(D55,"&gt;0")+COUNTIF(D65,"&gt;0")+COUNTIF(D45,"&gt;0")</f>
        <v>0</v>
      </c>
      <c r="E70" s="48">
        <f>F25+F35+F45+F55+F65</f>
        <v>0</v>
      </c>
      <c r="F70" s="48">
        <f>G25+G35+G45+G55+G65</f>
        <v>0</v>
      </c>
      <c r="G70" s="3"/>
      <c r="H70" s="43"/>
      <c r="I70" s="2"/>
    </row>
    <row r="71" spans="1:11" x14ac:dyDescent="0.2">
      <c r="A71" s="46"/>
      <c r="B71" s="18"/>
      <c r="C71" s="35" t="s">
        <v>49</v>
      </c>
      <c r="D71" s="31">
        <f t="shared" ref="D71" si="2">E20+E30+E40+E50+E60</f>
        <v>0</v>
      </c>
      <c r="E71" s="48">
        <f t="shared" ref="E71:F73" si="3">F20+F30+F40+F50+F60</f>
        <v>0</v>
      </c>
      <c r="F71" s="48">
        <f t="shared" si="3"/>
        <v>0</v>
      </c>
      <c r="G71" s="3"/>
      <c r="H71" s="43"/>
      <c r="I71" s="2"/>
    </row>
    <row r="72" spans="1:11" x14ac:dyDescent="0.2">
      <c r="A72" s="46"/>
      <c r="B72" s="18"/>
      <c r="C72" s="35" t="s">
        <v>41</v>
      </c>
      <c r="D72" s="31">
        <f>E21+E31+E41+E51+E61</f>
        <v>0</v>
      </c>
      <c r="E72" s="48">
        <f t="shared" si="3"/>
        <v>0</v>
      </c>
      <c r="F72" s="48">
        <f t="shared" si="3"/>
        <v>0</v>
      </c>
      <c r="G72" s="3"/>
      <c r="H72" s="43"/>
      <c r="I72" s="2"/>
    </row>
    <row r="73" spans="1:11" x14ac:dyDescent="0.2">
      <c r="A73" s="46"/>
      <c r="B73" s="18"/>
      <c r="C73" s="35" t="s">
        <v>42</v>
      </c>
      <c r="D73" s="31">
        <f>E22+E32+E42+E52+E62</f>
        <v>0</v>
      </c>
      <c r="E73" s="48">
        <f t="shared" si="3"/>
        <v>0</v>
      </c>
      <c r="F73" s="48">
        <f t="shared" si="3"/>
        <v>0</v>
      </c>
      <c r="G73" s="3"/>
      <c r="H73" s="43"/>
      <c r="I73" s="2"/>
    </row>
    <row r="74" spans="1:11" x14ac:dyDescent="0.2">
      <c r="A74" s="46"/>
      <c r="B74" s="18"/>
      <c r="C74" s="24"/>
      <c r="D74" s="30" t="s">
        <v>43</v>
      </c>
      <c r="E74" s="49">
        <f>SUM(E69:E73)</f>
        <v>0</v>
      </c>
      <c r="F74" s="49">
        <f>SUM(F69:F73)</f>
        <v>0</v>
      </c>
      <c r="G74" s="3"/>
      <c r="H74" s="43"/>
      <c r="I74" s="2"/>
    </row>
    <row r="75" spans="1:11" x14ac:dyDescent="0.2">
      <c r="A75" s="46"/>
      <c r="B75" s="18"/>
      <c r="C75" s="3"/>
      <c r="D75" s="3"/>
      <c r="E75" s="3"/>
      <c r="F75" s="3"/>
      <c r="G75" s="3"/>
      <c r="H75" s="43"/>
      <c r="I75" s="2"/>
    </row>
    <row r="76" spans="1:11" x14ac:dyDescent="0.2">
      <c r="A76" s="46"/>
      <c r="B76" s="18"/>
      <c r="C76" s="25" t="s">
        <v>37</v>
      </c>
      <c r="D76" s="3"/>
      <c r="E76" s="3"/>
      <c r="F76" s="3"/>
      <c r="G76" s="3"/>
      <c r="H76" s="43"/>
      <c r="I76" s="2"/>
    </row>
    <row r="77" spans="1:11" x14ac:dyDescent="0.2">
      <c r="A77" s="46"/>
      <c r="B77" s="18"/>
      <c r="C77" s="10" t="s">
        <v>11</v>
      </c>
      <c r="D77" s="6">
        <f>SUM(F60:F65)+SUM(F50:F55)+SUM(F40:F45)+SUM(F30:F35)+SUM(F20:F25)</f>
        <v>0</v>
      </c>
      <c r="E77" s="3"/>
      <c r="F77" s="3"/>
      <c r="G77" s="3"/>
      <c r="H77" s="43"/>
      <c r="I77" s="2"/>
    </row>
    <row r="78" spans="1:11" x14ac:dyDescent="0.2">
      <c r="A78" s="46"/>
      <c r="B78" s="18"/>
      <c r="C78" s="10" t="s">
        <v>12</v>
      </c>
      <c r="D78" s="6">
        <f>D77-D79</f>
        <v>0</v>
      </c>
      <c r="E78" s="3"/>
      <c r="F78" s="3"/>
      <c r="G78" s="3"/>
      <c r="H78" s="43"/>
      <c r="I78" s="2"/>
    </row>
    <row r="79" spans="1:11" x14ac:dyDescent="0.2">
      <c r="A79" s="46"/>
      <c r="B79" s="18"/>
      <c r="C79" s="10" t="s">
        <v>13</v>
      </c>
      <c r="D79" s="6">
        <f>SUM(G60:G65)+SUM(G50:G55)+SUM(G40:G45)+SUM(G30:G35)+SUM(G20:G25)</f>
        <v>0</v>
      </c>
      <c r="E79" s="3"/>
      <c r="F79" s="3"/>
      <c r="G79" s="3"/>
      <c r="H79" s="43"/>
      <c r="I79" s="2"/>
      <c r="K79">
        <f>IF(D79&lt;=1000000,D79,1000000)</f>
        <v>0</v>
      </c>
    </row>
    <row r="80" spans="1:11" x14ac:dyDescent="0.2">
      <c r="A80" s="46"/>
      <c r="B80" s="18"/>
      <c r="C80" s="10" t="s">
        <v>33</v>
      </c>
      <c r="D80" s="11"/>
      <c r="E80" s="3" t="s">
        <v>53</v>
      </c>
      <c r="F80" s="3"/>
      <c r="G80" s="3"/>
      <c r="H80" s="43"/>
      <c r="I80" s="2"/>
    </row>
    <row r="81" spans="1:9" x14ac:dyDescent="0.2">
      <c r="A81" s="46"/>
      <c r="B81" s="18"/>
      <c r="C81" s="10" t="s">
        <v>39</v>
      </c>
      <c r="D81" s="28" t="str">
        <f>IFERROR((D80/D79)*100,"-")</f>
        <v>-</v>
      </c>
      <c r="E81" s="3"/>
      <c r="F81" s="3"/>
      <c r="G81" s="3"/>
      <c r="H81" s="43"/>
      <c r="I81" s="2"/>
    </row>
    <row r="82" spans="1:9" x14ac:dyDescent="0.2">
      <c r="A82" s="46"/>
      <c r="B82" s="18"/>
      <c r="C82" s="24"/>
      <c r="D82" s="4"/>
      <c r="E82" s="3"/>
      <c r="F82" s="3"/>
      <c r="G82" s="3"/>
      <c r="H82" s="43"/>
      <c r="I82" s="2"/>
    </row>
    <row r="83" spans="1:9" x14ac:dyDescent="0.2">
      <c r="A83" s="46"/>
      <c r="B83" s="18"/>
      <c r="C83" s="24" t="s">
        <v>36</v>
      </c>
      <c r="D83" s="4"/>
      <c r="E83" s="3"/>
      <c r="F83" s="3"/>
      <c r="G83" s="3"/>
      <c r="H83" s="43"/>
      <c r="I83" s="2"/>
    </row>
    <row r="84" spans="1:9" x14ac:dyDescent="0.2">
      <c r="A84" s="46"/>
      <c r="B84" s="18"/>
      <c r="C84" s="10" t="s">
        <v>11</v>
      </c>
      <c r="D84" s="6">
        <f>D77</f>
        <v>0</v>
      </c>
      <c r="E84" s="3"/>
      <c r="F84" s="3"/>
      <c r="G84" s="3"/>
      <c r="H84" s="43"/>
      <c r="I84" s="2"/>
    </row>
    <row r="85" spans="1:9" x14ac:dyDescent="0.2">
      <c r="A85" s="46"/>
      <c r="B85" s="18"/>
      <c r="C85" s="10" t="s">
        <v>14</v>
      </c>
      <c r="D85" s="6">
        <f>D84-D80</f>
        <v>0</v>
      </c>
      <c r="E85" s="3"/>
      <c r="F85" s="3"/>
      <c r="G85" s="3"/>
      <c r="H85" s="43"/>
      <c r="I85" s="2"/>
    </row>
    <row r="86" spans="1:9" x14ac:dyDescent="0.2">
      <c r="A86" s="46"/>
      <c r="B86" s="18"/>
      <c r="C86" s="10" t="s">
        <v>15</v>
      </c>
      <c r="D86" s="6">
        <f>D80</f>
        <v>0</v>
      </c>
      <c r="E86" s="3"/>
      <c r="F86" s="3"/>
      <c r="G86" s="3"/>
      <c r="H86" s="43"/>
      <c r="I86" s="2"/>
    </row>
    <row r="87" spans="1:9" x14ac:dyDescent="0.2">
      <c r="A87" s="46"/>
      <c r="B87" s="18"/>
      <c r="C87" s="10" t="s">
        <v>16</v>
      </c>
      <c r="D87" s="28" t="str">
        <f>IFERROR(((D86/D84)*100),"-")</f>
        <v>-</v>
      </c>
      <c r="E87" s="3"/>
      <c r="F87" s="3"/>
      <c r="G87" s="3"/>
      <c r="H87" s="43"/>
      <c r="I87" s="2"/>
    </row>
    <row r="88" spans="1:9" x14ac:dyDescent="0.2">
      <c r="A88" s="46"/>
      <c r="B88" s="18"/>
      <c r="C88" s="24"/>
      <c r="D88" s="4"/>
      <c r="E88" s="3"/>
      <c r="F88" s="3"/>
      <c r="G88" s="3"/>
      <c r="H88" s="43"/>
      <c r="I88" s="2"/>
    </row>
    <row r="89" spans="1:9" x14ac:dyDescent="0.2">
      <c r="A89" s="46"/>
      <c r="B89" s="18"/>
      <c r="C89" s="10" t="s">
        <v>38</v>
      </c>
      <c r="D89" s="28" t="str">
        <f>D81</f>
        <v>-</v>
      </c>
      <c r="E89" s="3"/>
      <c r="F89" s="3"/>
      <c r="G89" s="3"/>
      <c r="H89" s="43"/>
      <c r="I89" s="2"/>
    </row>
    <row r="90" spans="1:9" x14ac:dyDescent="0.2">
      <c r="A90" s="46"/>
      <c r="B90" s="18"/>
      <c r="C90" s="3"/>
      <c r="D90" s="3"/>
      <c r="E90" s="3"/>
      <c r="F90" s="3"/>
      <c r="G90" s="3"/>
      <c r="H90" s="43"/>
      <c r="I90" s="2"/>
    </row>
    <row r="91" spans="1:9" ht="13.5" thickBot="1" x14ac:dyDescent="0.25">
      <c r="A91" s="50"/>
      <c r="B91" s="3"/>
      <c r="C91" s="3"/>
      <c r="D91" s="3"/>
      <c r="E91" s="3"/>
      <c r="F91" s="3"/>
      <c r="G91" s="3"/>
      <c r="I91" s="2"/>
    </row>
    <row r="92" spans="1:9" hidden="1" x14ac:dyDescent="0.2">
      <c r="A92" s="2"/>
      <c r="B92" s="16"/>
      <c r="C92" s="16"/>
      <c r="D92" s="16"/>
      <c r="E92" s="16"/>
      <c r="F92" s="16"/>
      <c r="G92" s="16"/>
      <c r="H92" s="16"/>
      <c r="I92" s="2"/>
    </row>
    <row r="93" spans="1:9" hidden="1" x14ac:dyDescent="0.2">
      <c r="A93" s="2"/>
      <c r="B93" s="16"/>
      <c r="C93" s="16"/>
      <c r="D93" s="16"/>
      <c r="E93" s="16"/>
      <c r="F93" s="16"/>
      <c r="G93" s="16"/>
      <c r="H93" s="16"/>
      <c r="I93" s="2"/>
    </row>
    <row r="94" spans="1:9" hidden="1" x14ac:dyDescent="0.2">
      <c r="A94" s="2"/>
      <c r="B94" s="16"/>
      <c r="C94" s="16"/>
      <c r="D94" s="16"/>
      <c r="E94" s="16"/>
      <c r="F94" s="16"/>
      <c r="G94" s="16"/>
      <c r="H94" s="16"/>
      <c r="I94" s="2"/>
    </row>
    <row r="95" spans="1:9" hidden="1" x14ac:dyDescent="0.2"/>
    <row r="96" spans="1:9" hidden="1" x14ac:dyDescent="0.2"/>
    <row r="97" hidden="1" x14ac:dyDescent="0.2"/>
    <row r="98" hidden="1" x14ac:dyDescent="0.2"/>
    <row r="99" hidden="1" x14ac:dyDescent="0.2"/>
    <row r="100" hidden="1" x14ac:dyDescent="0.2"/>
  </sheetData>
  <sheetProtection algorithmName="SHA-512" hashValue="2ecp7l0m/JizAdf+YB9qipiSgIQP6Vl0eY1qRcG/teZlEnOwHO/c2baXfBTn0whAdc8ummfY5RglYBiJrUxj+g==" saltValue="IIBDnNIjv6lRbRvVnsZnzA==" spinCount="100000" sheet="1" selectLockedCells="1"/>
  <mergeCells count="11">
    <mergeCell ref="F23:G23"/>
    <mergeCell ref="F33:G33"/>
    <mergeCell ref="F43:G43"/>
    <mergeCell ref="F53:G53"/>
    <mergeCell ref="F63:G63"/>
    <mergeCell ref="D16:E16"/>
    <mergeCell ref="D12:E12"/>
    <mergeCell ref="D13:E13"/>
    <mergeCell ref="D11:E11"/>
    <mergeCell ref="D14:E14"/>
    <mergeCell ref="D15:E15"/>
  </mergeCells>
  <dataValidations count="9">
    <dataValidation type="decimal" allowBlank="1" showInputMessage="1" showErrorMessage="1" sqref="F30:F35 F50:F55 F40:F45 F60:F65 F20:F25">
      <formula1>0</formula1>
      <formula2>9999999.99</formula2>
    </dataValidation>
    <dataValidation type="whole" allowBlank="1" showInputMessage="1" showErrorMessage="1" sqref="B60 B20 B40 B30 B50">
      <formula1>1</formula1>
      <formula2>999</formula2>
    </dataValidation>
    <dataValidation type="decimal" allowBlank="1" showInputMessage="1" showErrorMessage="1" error="Die Eingabe darf nicht höher sein als die max. Zuwendung und 1 Mio. €." sqref="D80">
      <formula1>0</formula1>
      <formula2>K79</formula2>
    </dataValidation>
    <dataValidation type="whole" allowBlank="1" showInputMessage="1" showErrorMessage="1" sqref="E20:E22 E50:E52 E30:E32 E40:E42 E60:E62">
      <formula1>0</formula1>
      <formula2>999</formula2>
    </dataValidation>
    <dataValidation type="decimal" allowBlank="1" showInputMessage="1" showErrorMessage="1" sqref="E24:E25 E64:E65 E54:E55 E44:E45 E34:E35">
      <formula1>0</formula1>
      <formula2>999999</formula2>
    </dataValidation>
    <dataValidation type="decimal" allowBlank="1" showInputMessage="1" showErrorMessage="1" sqref="D60:D62 D54:D55 D24:D25 D20:D22 D30:D32 D34:D35 D40:D42 D44:D45 D50:D52 D64:D65">
      <formula1>0</formula1>
      <formula2>9999999</formula2>
    </dataValidation>
    <dataValidation type="decimal" operator="greaterThanOrEqual" allowBlank="1" showInputMessage="1" showErrorMessage="1" error="Die Bevölkerungszahl muss über 500 liegen." sqref="F16">
      <formula1>501</formula1>
    </dataValidation>
    <dataValidation type="decimal" operator="greaterThanOrEqual" allowBlank="1" showInputMessage="1" showErrorMessage="1" error="Die Bevölkerungszahl muss über 500 liegen." sqref="F15">
      <formula1>501</formula1>
    </dataValidation>
    <dataValidation type="decimal" operator="greaterThanOrEqual" allowBlank="1" showInputMessage="1" showErrorMessage="1" error="Die Bevölkerungszahl muss über 500 liegen." sqref="F12 F13 F14">
      <formula1>501</formula1>
    </dataValidation>
  </dataValidations>
  <hyperlinks>
    <hyperlink ref="G16" r:id="rId1" display="https://atlas.zensus2011.de/"/>
  </hyperlinks>
  <pageMargins left="0.7" right="0.7" top="0.78740157499999996" bottom="0.78740157499999996" header="0.3" footer="0.3"/>
  <pageSetup paperSize="9" orientation="portrait"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Berechnung der Fördersumme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2022-02-07T13:31:09Z</dcterms:created>
  <dcterms:modified xsi:type="dcterms:W3CDTF">2022-05-25T10:33:08Z</dcterms:modified>
</cp:coreProperties>
</file>