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6466" windowHeight="5520" activeTab="4"/>
  </bookViews>
  <sheets>
    <sheet name="Ergebnisübersicht" sheetId="1" r:id="rId1"/>
    <sheet name="Parameter-Eingabe" sheetId="6" r:id="rId2"/>
    <sheet name="Parameter-Eingabe P" sheetId="9" r:id="rId3"/>
    <sheet name="Parameter-Eingabe SPNV" sheetId="10" r:id="rId4"/>
    <sheet name="Kalkulationsblatt" sheetId="7"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6" i="6" l="1"/>
  <c r="F16" i="10" l="1"/>
  <c r="H29" i="6" s="1"/>
  <c r="E16" i="10"/>
  <c r="G29" i="6" s="1"/>
  <c r="D16" i="10"/>
  <c r="F29" i="6" s="1"/>
  <c r="C16" i="10"/>
  <c r="D29" i="6" s="1"/>
  <c r="D12" i="1" l="1"/>
  <c r="C12" i="1"/>
  <c r="B12" i="1"/>
  <c r="H16" i="6" l="1"/>
  <c r="G16" i="6"/>
  <c r="E25" i="9"/>
  <c r="H17" i="6" l="1"/>
  <c r="G17" i="6"/>
  <c r="F17" i="6"/>
  <c r="D25" i="9" l="1"/>
  <c r="C25" i="9"/>
  <c r="E10" i="9"/>
  <c r="D10" i="9"/>
  <c r="C10" i="9"/>
  <c r="E9" i="9"/>
  <c r="D9" i="9"/>
  <c r="C9" i="9"/>
  <c r="J10" i="9" l="1"/>
  <c r="J12" i="9"/>
  <c r="L13" i="9"/>
  <c r="L12" i="9"/>
  <c r="L10" i="9"/>
  <c r="L11" i="9"/>
  <c r="L14" i="9"/>
  <c r="L9" i="9"/>
  <c r="J9" i="9"/>
  <c r="J11" i="9"/>
  <c r="J14" i="9"/>
  <c r="J13" i="9"/>
  <c r="C13" i="7"/>
  <c r="J15" i="9" l="1"/>
  <c r="F22" i="6" s="1"/>
  <c r="C42" i="7" s="1"/>
  <c r="L15" i="9"/>
  <c r="G22" i="6" s="1"/>
  <c r="N14" i="9"/>
  <c r="N13" i="9"/>
  <c r="N12" i="9"/>
  <c r="N11" i="9"/>
  <c r="N10" i="9"/>
  <c r="N9" i="9"/>
  <c r="N15" i="9" s="1"/>
  <c r="G14" i="7"/>
  <c r="G13" i="7"/>
  <c r="E14" i="7"/>
  <c r="E13" i="7"/>
  <c r="C14" i="7"/>
  <c r="C5" i="7"/>
  <c r="C6" i="7" s="1"/>
  <c r="C12" i="7" s="1"/>
  <c r="E12" i="7" s="1"/>
  <c r="G12" i="7" s="1"/>
  <c r="H22" i="6" l="1"/>
  <c r="G32" i="7" l="1"/>
  <c r="E32" i="7"/>
  <c r="C33" i="7"/>
  <c r="C32" i="7"/>
  <c r="C34" i="7" l="1"/>
  <c r="G57" i="7"/>
  <c r="D11" i="1" s="1"/>
  <c r="E57" i="7"/>
  <c r="C11" i="1" s="1"/>
  <c r="C57" i="7"/>
  <c r="B11" i="1" s="1"/>
  <c r="E12" i="1" l="1"/>
  <c r="E11" i="1"/>
  <c r="G33" i="7" l="1"/>
  <c r="G34" i="7" s="1"/>
  <c r="E33" i="7"/>
  <c r="E34" i="7" s="1"/>
  <c r="G49" i="7"/>
  <c r="E49" i="7"/>
  <c r="C49" i="7"/>
  <c r="G47" i="7"/>
  <c r="E47" i="7"/>
  <c r="C47" i="7"/>
  <c r="G41" i="7"/>
  <c r="E41" i="7"/>
  <c r="C41" i="7"/>
  <c r="G25" i="7"/>
  <c r="E25" i="7"/>
  <c r="C25" i="7"/>
  <c r="G24" i="7"/>
  <c r="E24" i="7"/>
  <c r="C24" i="7"/>
  <c r="G17" i="7"/>
  <c r="E17" i="7"/>
  <c r="C17" i="7"/>
  <c r="G15" i="7"/>
  <c r="G18" i="7" s="1"/>
  <c r="E15" i="7"/>
  <c r="C15" i="7"/>
  <c r="C18" i="7" l="1"/>
  <c r="E18" i="7"/>
  <c r="G26" i="7"/>
  <c r="E26" i="7"/>
  <c r="C26" i="7"/>
  <c r="G50" i="7"/>
  <c r="E50" i="7"/>
  <c r="C50" i="7"/>
  <c r="G48" i="7"/>
  <c r="E48" i="7"/>
  <c r="C48" i="7"/>
  <c r="G42" i="7"/>
  <c r="E42" i="7"/>
  <c r="C40" i="7" l="1"/>
  <c r="C43" i="7" s="1"/>
  <c r="B9" i="1" s="1"/>
  <c r="B5" i="1" s="1"/>
  <c r="C46" i="7"/>
  <c r="C51" i="7" s="1"/>
  <c r="E46" i="7"/>
  <c r="E51" i="7" s="1"/>
  <c r="E40" i="7"/>
  <c r="E43" i="7" s="1"/>
  <c r="C9" i="1" s="1"/>
  <c r="G46" i="7"/>
  <c r="G51" i="7" s="1"/>
  <c r="G40" i="7"/>
  <c r="G43" i="7" s="1"/>
  <c r="D9" i="1" s="1"/>
  <c r="D5" i="1" l="1"/>
  <c r="D10" i="1" s="1"/>
  <c r="D13" i="1" s="1"/>
  <c r="D4" i="1"/>
  <c r="C5" i="1"/>
  <c r="C10" i="1" s="1"/>
  <c r="C13" i="1" s="1"/>
  <c r="C4" i="1"/>
  <c r="B4" i="1"/>
  <c r="E5" i="1"/>
  <c r="B10" i="1"/>
  <c r="E4" i="1" l="1"/>
  <c r="E9" i="1"/>
  <c r="B13" i="1" l="1"/>
  <c r="E10" i="1"/>
  <c r="E13" i="1" s="1"/>
</calcChain>
</file>

<file path=xl/sharedStrings.xml><?xml version="1.0" encoding="utf-8"?>
<sst xmlns="http://schemas.openxmlformats.org/spreadsheetml/2006/main" count="310" uniqueCount="218">
  <si>
    <t>Parameter-Eingabe</t>
  </si>
  <si>
    <t>Parameter</t>
  </si>
  <si>
    <t>Bezeichnung</t>
  </si>
  <si>
    <t>Kalkulation</t>
  </si>
  <si>
    <t>III. Partizipation der Verkehrsunternehmen an der Mehrnachfrage (Mehreinnahmen) des landesweiten Jugendtickets</t>
  </si>
  <si>
    <t>IV. Wirtschaftlicher Nachteil gesamt</t>
  </si>
  <si>
    <t>A</t>
  </si>
  <si>
    <t>E</t>
  </si>
  <si>
    <t>B</t>
  </si>
  <si>
    <t>F</t>
  </si>
  <si>
    <t>C</t>
  </si>
  <si>
    <t>D1</t>
  </si>
  <si>
    <t>D2</t>
  </si>
  <si>
    <t>G</t>
  </si>
  <si>
    <t>H</t>
  </si>
  <si>
    <t>S</t>
  </si>
  <si>
    <t>Kalkulationsblatt</t>
  </si>
  <si>
    <t>BJ</t>
  </si>
  <si>
    <t>01.01.2019 – 31.12.2019</t>
  </si>
  <si>
    <t>RJ</t>
  </si>
  <si>
    <t>01.01.2021 – 31.12.2021</t>
  </si>
  <si>
    <t>FRJ</t>
  </si>
  <si>
    <t>gegenüber dem Vorjahr fortgeschriebenes Referenzjahr</t>
  </si>
  <si>
    <t>IJ1</t>
  </si>
  <si>
    <t>IJ2</t>
  </si>
  <si>
    <t>01.01.2023 – 31.12.2023</t>
  </si>
  <si>
    <t>01.01.2024 – 31.12.2024</t>
  </si>
  <si>
    <t>Istjahr 1</t>
  </si>
  <si>
    <t>Istjahr 2</t>
  </si>
  <si>
    <t>P</t>
  </si>
  <si>
    <t>Einnahmen [netto] aus allen Jugendtickets</t>
  </si>
  <si>
    <t>Erstattungssatz gem. § 231 SGB IX für die unentgeltliche Beförderung schwerbehinderter Menschen in Höhe des jährlich amtlich bekannt gegebenen Prozentsatzes, wahlweise gegen Nachweis ein verbundspezifischer Durchschnittssatz, der aus den gewichteten, unternehmensspezifischen Erstattungssätzen in diesem Verbund ermittelt wird</t>
  </si>
  <si>
    <t>T</t>
  </si>
  <si>
    <t>U</t>
  </si>
  <si>
    <t>durchschnittliche prozentuale Fortschreibung der Verbundzeitkarten im Istjahr gegenüber dem Referenzjahr</t>
  </si>
  <si>
    <t>gesamter wirtschaftlicher Nachteil aus der Anwendung des landesweiten Jugendtickets in einem Verbund</t>
  </si>
  <si>
    <t>WNGES</t>
  </si>
  <si>
    <t>WNRAT</t>
  </si>
  <si>
    <t>WNLWT</t>
  </si>
  <si>
    <t>wirtschaftlicher Nachteil im regionalen Bereich aus der Anwendung des landesweiten Jugendtickets</t>
  </si>
  <si>
    <t>I. Wirtschaftlicher Nachteil im regionalen Bereich (Verbundbinnenverkehre)</t>
  </si>
  <si>
    <t>II. Wirtschaftlicher Nachteil im Bereich der landesweiten Nutzung (Verbundgrenzen überschreitende Verkehre)</t>
  </si>
  <si>
    <t>Ergebnisübersicht</t>
  </si>
  <si>
    <t>Erwartete wirtschaftliche Nachteile</t>
  </si>
  <si>
    <t>Gesamt</t>
  </si>
  <si>
    <t>Geplanter Finanzierungsanteil
Land 70%</t>
  </si>
  <si>
    <t>Geplanter Finanzierungsanteil
Kommunale AT 30 %</t>
  </si>
  <si>
    <t>Berechnung des Zuwendungsbetrags im vorläufigen Bewilligungsbescheid</t>
  </si>
  <si>
    <t>Erwartete wirtschaftlichen Nachteile</t>
  </si>
  <si>
    <t>[=] Vorläufiger Zuwendungsbetrag des VM</t>
  </si>
  <si>
    <t>Referenzjahr (Kalenderjahrzeitraum vor Zeitpunkt der Einführung des LWJT)</t>
  </si>
  <si>
    <t>IJ</t>
  </si>
  <si>
    <t>Istjahr (Kalenderjahrzeitraum nach Zeitpunkt der Einführung des LWJT)</t>
  </si>
  <si>
    <t>Einnahmen [netto] aus allen Zeitkarten Ausbildungsverkehr im jeweils fortgeschriebenen Referenzjahr + Einnahmen [netto] aus allen Jedermannzeitkarten, deren InhaberInnen unter 21 Jahre alt sind, im jeweils fortgeschriebenen Referenzjahr</t>
  </si>
  <si>
    <t>Einnahmen [netto] aus allen Jugendtickets im Istjahr + Einnahmen [netto] aus allen Zeitkarten Ausbildungsverkehr im Istjahr + Einnahmen aus allen Jedermannzeitkarten, deren InhaberInnen unter 21 Jahre alt sind, im Istjahr)</t>
  </si>
  <si>
    <t>pauschaler Faktor für nicht erfasste Effekte/Fahrausweise (z.B. Einzelfahrausweise)</t>
  </si>
  <si>
    <t>1 + Erstattungssatz gem. § 231 SGB IX für die unentgeltliche Beförderung schwerbehinderter Menschen im Istjahr</t>
  </si>
  <si>
    <t>Stückzahlen Jugendticket Teil 1 * Preisanteil BW-Tarif2 an Ticketteil 1 des Jugendtickets</t>
  </si>
  <si>
    <t>Stückzahlen Jugendticket Teil 2 * Preisanteil BW-Tarif2 an Ticketteil 2 des Jugendtickets</t>
  </si>
  <si>
    <t>I. Ergebnis</t>
  </si>
  <si>
    <t>II. Ergebnis</t>
  </si>
  <si>
    <t>P * 0,3</t>
  </si>
  <si>
    <t>Ergebnis I. Wirtschaftlicher Nachteil im regionalen Bereich (Verbundbinnenverkehre) + Ergebnis II. Wirtschaftlicher Nachteil im Bereich der landesweiten Nutzung (Verbundgrenzen überschreitende Verkehre)</t>
  </si>
  <si>
    <t>Summe der Stückzahlen des Jugendtickets, der Zeitkarten Ausbildungsverkehr und der Jedermannzeitkarten , deren InhaberInnen unter 21 Jahre alt sind, im Basisjahr - der Summe der Stückzahlen Zeitkarten Ausbildungsverkehr und der Jedermannzeitkarten, deren InhaberInnen unter 21 Jahre als sind, im Referenzjahr</t>
  </si>
  <si>
    <t>Summe der Stückzahlen des Jugendtickets, der Zeitkarten Ausbildungsverkehr und der Jedermannzeitkarten, deren InhaberInnen unter 21 Jahre alt sind, im Istjahr - der Summe der Stückzahlen Zeitkarten Ausbildungsverkehr und der Jedermannzeitkarten, deren InhaberInnen unter 21 Jahre als sind, im Basisjahr</t>
  </si>
  <si>
    <t>Summe der Stückzahlen des Jugendtickets, der Zeitkarten Ausbildungsverkehr und der Jedermannzeitkarten, deren InhaberInnen unter 21 Jahre alt sind, im Istjahr - der Summe der Stückzahlen Zeitkarten Ausbildungsverkehr und der Jedermannzeitkarten, deren InhaberInnen unter 21 Jahre als sind, im Referenzjahr</t>
  </si>
  <si>
    <t>Basisjahr</t>
  </si>
  <si>
    <t>IJ3</t>
  </si>
  <si>
    <t>Werte</t>
  </si>
  <si>
    <t>Istjahr 3</t>
  </si>
  <si>
    <t xml:space="preserve">01.01.2025 – 31.12.2025 </t>
  </si>
  <si>
    <t>WNRATIJ1 + WNLWTIJ1</t>
  </si>
  <si>
    <t>Stückzahlenniveau Basisjahr</t>
  </si>
  <si>
    <t>Stückzahlenniveau Istjahr</t>
  </si>
  <si>
    <t>a) Bis zum Erreichen des Stückzahlenniveaus des Basisjahres (Vor-Corona-Jahr) wird der wirtschaftliche Nachteil im Wert von 100 % der durch Mehrnachfrage des landesweiten Jugendtickets erzielten Mehreinnahmen erhöht.
b) Ab dem Erreichen des Stückzahlenniveaus des Basisjahres (Vor-Corona-Jahr) wird der wirtschaftliche Nachteil im Wert von 30 % der durch Mehrnachfrage des landesweiten Jugendtickets erzielten Mehreinnahmen erhöht.</t>
  </si>
  <si>
    <t>./. Geplanter Finanzierungsanteil kommunale AT (Eigenmittel)</t>
  </si>
  <si>
    <t>./. Vorabzug verbundinterner SPNV</t>
  </si>
  <si>
    <t>Erläuterung</t>
  </si>
  <si>
    <t>./. Vorabzug Preisanteil BW-Tarif (brutto Wert)</t>
  </si>
  <si>
    <t>Fortschreibung der Einnahmen: RJ auf 2022</t>
  </si>
  <si>
    <t>Berechnung Vorabzug Preisanteil BW-Tarif (brutto Wert)</t>
  </si>
  <si>
    <t>(Stückzahlen des Jugendtickets 1 (für Schüler, Azubis, FWD-Leistende und sonstige Jugendliche) * Preisanteil BW-Tarif Jugendticket 1) + (Stückzahlen des Jugendtickets 2 (für Studierende) * Preisanteil BW-Tarif Jugendticket 2)</t>
  </si>
  <si>
    <t>Hinweis: Berechnung befindet sich am Ende des Kalkulationsblatts</t>
  </si>
  <si>
    <t>Um im ersten Teil der Durchführungsbestimmung den wirtschaftlichen Nachteil im regionalen Bereich (I.) berechnen zu können, müssen die Einnahmen fortgeschrieben werden. Aus diesem Grund werden hier die Einnahmen vom RJ auf das Jahr 2022 fortgeschrieben. Dieser Wert wird dann in Feld C11 als Ausgangswert für die weiteren Berechnungen herangezogen.</t>
  </si>
  <si>
    <t>a) bis zum Erreichen des Stückzahlenniveaus des Basisjahres:</t>
  </si>
  <si>
    <t>IV. Ergebnis a)</t>
  </si>
  <si>
    <t>b) falls Summe der Stückzahlen des Jugendtickets, der Zeitkarten Ausbildungsverkehr und derJedermannzeitkarten , deren InhaberInnen unter 21 Jahre alt sind, im Istjahr größer ist als die entsprechende Summe im Basisjahr:</t>
  </si>
  <si>
    <t>IV. Ergebnis b)</t>
  </si>
  <si>
    <r>
      <t xml:space="preserve">WENN "Stückzahlenniveau Basisjahr" </t>
    </r>
    <r>
      <rPr>
        <sz val="11"/>
        <color theme="1"/>
        <rFont val="Arial"/>
        <family val="2"/>
      </rPr>
      <t>≥</t>
    </r>
    <r>
      <rPr>
        <sz val="11"/>
        <color theme="1"/>
        <rFont val="Calibri"/>
        <family val="2"/>
        <scheme val="minor"/>
      </rPr>
      <t xml:space="preserve"> "Stückzahlenniveau Istjahr 1" 
DANN a)
SONST b)</t>
    </r>
  </si>
  <si>
    <r>
      <t xml:space="preserve">WENN "Stückzahlenniveau Basisjahr" </t>
    </r>
    <r>
      <rPr>
        <sz val="11"/>
        <color theme="1"/>
        <rFont val="Arial"/>
        <family val="2"/>
      </rPr>
      <t>≥</t>
    </r>
    <r>
      <rPr>
        <sz val="11"/>
        <color theme="1"/>
        <rFont val="Calibri"/>
        <family val="2"/>
        <scheme val="minor"/>
      </rPr>
      <t xml:space="preserve"> "Stückzahlenniveau Istjahr 2" 
DANN a)
SONST b)</t>
    </r>
  </si>
  <si>
    <r>
      <t xml:space="preserve">WENN "Stückzahlenniveau Basisjahr" </t>
    </r>
    <r>
      <rPr>
        <sz val="11"/>
        <color theme="1"/>
        <rFont val="Arial"/>
        <family val="2"/>
      </rPr>
      <t>≥</t>
    </r>
    <r>
      <rPr>
        <sz val="11"/>
        <color theme="1"/>
        <rFont val="Calibri"/>
        <family val="2"/>
        <scheme val="minor"/>
      </rPr>
      <t xml:space="preserve"> "Stückzahlenniveau Istjahr 3" 
DANN a)
SONST b)</t>
    </r>
  </si>
  <si>
    <t>prozentuale Veränderung der Bevölkerungszahl in der Altersgruppe 6 bis 27 Jahren im Verbundgebiet im Istjahr gegenüber dem Referenzjahr</t>
  </si>
  <si>
    <t>Hinweis: Der Parameter U ist anhand der vom VM bereitgestellten Daten (Auszüge vom Statistischen Landesamt BW) auszufüllen. Für die Endabrechnung ist der Parameter U anhand realen vom VM bereitgestellten Daten (Auszüge vom Statistischen Landesamt BW) auszufüllen.</t>
  </si>
  <si>
    <r>
      <t>A</t>
    </r>
    <r>
      <rPr>
        <sz val="8"/>
        <color theme="1"/>
        <rFont val="Calibri"/>
        <family val="2"/>
        <scheme val="minor"/>
      </rPr>
      <t>FRJ</t>
    </r>
    <r>
      <rPr>
        <sz val="11"/>
        <color theme="1"/>
        <rFont val="Calibri"/>
        <family val="2"/>
        <scheme val="minor"/>
      </rPr>
      <t xml:space="preserve"> + B</t>
    </r>
    <r>
      <rPr>
        <sz val="8"/>
        <color theme="1"/>
        <rFont val="Calibri"/>
        <family val="2"/>
        <scheme val="minor"/>
      </rPr>
      <t>FRJ</t>
    </r>
    <r>
      <rPr>
        <sz val="11"/>
        <color theme="1"/>
        <rFont val="Calibri"/>
        <family val="2"/>
        <scheme val="minor"/>
      </rPr>
      <t xml:space="preserve">
= fortgeschriebene Einnahmen aus 2022</t>
    </r>
  </si>
  <si>
    <r>
      <t>A</t>
    </r>
    <r>
      <rPr>
        <sz val="8"/>
        <color theme="1"/>
        <rFont val="Calibri"/>
        <family val="2"/>
        <scheme val="minor"/>
      </rPr>
      <t>FRJ</t>
    </r>
    <r>
      <rPr>
        <sz val="11"/>
        <color theme="1"/>
        <rFont val="Calibri"/>
        <family val="2"/>
        <scheme val="minor"/>
      </rPr>
      <t xml:space="preserve"> + B</t>
    </r>
    <r>
      <rPr>
        <sz val="8"/>
        <color theme="1"/>
        <rFont val="Calibri"/>
        <family val="2"/>
        <scheme val="minor"/>
      </rPr>
      <t>FRJ</t>
    </r>
    <r>
      <rPr>
        <sz val="11"/>
        <color theme="1"/>
        <rFont val="Calibri"/>
        <family val="2"/>
        <scheme val="minor"/>
      </rPr>
      <t xml:space="preserve">
= fortgeschriebene Einnahmen aus IJ1</t>
    </r>
  </si>
  <si>
    <r>
      <t>A</t>
    </r>
    <r>
      <rPr>
        <sz val="8"/>
        <color theme="1"/>
        <rFont val="Calibri"/>
        <family val="2"/>
        <scheme val="minor"/>
      </rPr>
      <t>FRJ</t>
    </r>
    <r>
      <rPr>
        <sz val="11"/>
        <color theme="1"/>
        <rFont val="Calibri"/>
        <family val="2"/>
        <scheme val="minor"/>
      </rPr>
      <t xml:space="preserve"> + B</t>
    </r>
    <r>
      <rPr>
        <sz val="8"/>
        <color theme="1"/>
        <rFont val="Calibri"/>
        <family val="2"/>
        <scheme val="minor"/>
      </rPr>
      <t>FRJ</t>
    </r>
    <r>
      <rPr>
        <sz val="11"/>
        <color theme="1"/>
        <rFont val="Calibri"/>
        <family val="2"/>
        <scheme val="minor"/>
      </rPr>
      <t xml:space="preserve">
= fortgeschriebene Einnahmen aus IJ2</t>
    </r>
  </si>
  <si>
    <r>
      <t>C</t>
    </r>
    <r>
      <rPr>
        <sz val="8"/>
        <color theme="1"/>
        <rFont val="Calibri"/>
        <family val="2"/>
        <scheme val="minor"/>
      </rPr>
      <t>IJ1</t>
    </r>
    <r>
      <rPr>
        <sz val="11"/>
        <color theme="1"/>
        <rFont val="Calibri"/>
        <family val="2"/>
        <scheme val="minor"/>
      </rPr>
      <t xml:space="preserve"> + A</t>
    </r>
    <r>
      <rPr>
        <sz val="8"/>
        <color theme="1"/>
        <rFont val="Calibri"/>
        <family val="2"/>
        <scheme val="minor"/>
      </rPr>
      <t>IJ1</t>
    </r>
    <r>
      <rPr>
        <sz val="11"/>
        <color theme="1"/>
        <rFont val="Calibri"/>
        <family val="2"/>
        <scheme val="minor"/>
      </rPr>
      <t xml:space="preserve"> + B</t>
    </r>
    <r>
      <rPr>
        <sz val="8"/>
        <color theme="1"/>
        <rFont val="Calibri"/>
        <family val="2"/>
        <scheme val="minor"/>
      </rPr>
      <t>IJ1</t>
    </r>
  </si>
  <si>
    <r>
      <t>1+S</t>
    </r>
    <r>
      <rPr>
        <sz val="8"/>
        <color theme="1"/>
        <rFont val="Calibri"/>
        <family val="2"/>
        <scheme val="minor"/>
      </rPr>
      <t>IJ1</t>
    </r>
  </si>
  <si>
    <r>
      <t>C</t>
    </r>
    <r>
      <rPr>
        <sz val="8"/>
        <color theme="1"/>
        <rFont val="Calibri"/>
        <family val="2"/>
        <scheme val="minor"/>
      </rPr>
      <t>IJ2</t>
    </r>
    <r>
      <rPr>
        <sz val="11"/>
        <color theme="1"/>
        <rFont val="Calibri"/>
        <family val="2"/>
        <scheme val="minor"/>
      </rPr>
      <t xml:space="preserve"> + A</t>
    </r>
    <r>
      <rPr>
        <sz val="8"/>
        <color theme="1"/>
        <rFont val="Calibri"/>
        <family val="2"/>
        <scheme val="minor"/>
      </rPr>
      <t>IJ2</t>
    </r>
    <r>
      <rPr>
        <sz val="11"/>
        <color theme="1"/>
        <rFont val="Calibri"/>
        <family val="2"/>
        <scheme val="minor"/>
      </rPr>
      <t xml:space="preserve"> + B</t>
    </r>
    <r>
      <rPr>
        <sz val="8"/>
        <color theme="1"/>
        <rFont val="Calibri"/>
        <family val="2"/>
        <scheme val="minor"/>
      </rPr>
      <t>IJ2</t>
    </r>
  </si>
  <si>
    <r>
      <t>1+S</t>
    </r>
    <r>
      <rPr>
        <sz val="8"/>
        <color theme="1"/>
        <rFont val="Calibri"/>
        <family val="2"/>
        <scheme val="minor"/>
      </rPr>
      <t>IJ2</t>
    </r>
  </si>
  <si>
    <r>
      <t>C</t>
    </r>
    <r>
      <rPr>
        <sz val="8"/>
        <color theme="1"/>
        <rFont val="Calibri"/>
        <family val="2"/>
        <scheme val="minor"/>
      </rPr>
      <t>IJ3</t>
    </r>
    <r>
      <rPr>
        <sz val="11"/>
        <color theme="1"/>
        <rFont val="Calibri"/>
        <family val="2"/>
        <scheme val="minor"/>
      </rPr>
      <t xml:space="preserve"> + A</t>
    </r>
    <r>
      <rPr>
        <sz val="8"/>
        <color theme="1"/>
        <rFont val="Calibri"/>
        <family val="2"/>
        <scheme val="minor"/>
      </rPr>
      <t>IJ3</t>
    </r>
    <r>
      <rPr>
        <sz val="11"/>
        <color theme="1"/>
        <rFont val="Calibri"/>
        <family val="2"/>
        <scheme val="minor"/>
      </rPr>
      <t xml:space="preserve"> + B</t>
    </r>
    <r>
      <rPr>
        <sz val="8"/>
        <color theme="1"/>
        <rFont val="Calibri"/>
        <family val="2"/>
        <scheme val="minor"/>
      </rPr>
      <t>IJ3</t>
    </r>
  </si>
  <si>
    <r>
      <t>1+S</t>
    </r>
    <r>
      <rPr>
        <sz val="8"/>
        <color theme="1"/>
        <rFont val="Calibri"/>
        <family val="2"/>
        <scheme val="minor"/>
      </rPr>
      <t>IJ3</t>
    </r>
  </si>
  <si>
    <r>
      <t>WN</t>
    </r>
    <r>
      <rPr>
        <sz val="8"/>
        <color theme="1"/>
        <rFont val="Calibri"/>
        <family val="2"/>
        <scheme val="minor"/>
      </rPr>
      <t>LWTIJ1</t>
    </r>
    <r>
      <rPr>
        <sz val="11"/>
        <color theme="1"/>
        <rFont val="Calibri"/>
        <family val="2"/>
        <scheme val="minor"/>
      </rPr>
      <t xml:space="preserve"> = D</t>
    </r>
    <r>
      <rPr>
        <sz val="8"/>
        <color theme="1"/>
        <rFont val="Calibri"/>
        <family val="2"/>
        <scheme val="minor"/>
      </rPr>
      <t>1IJ1</t>
    </r>
    <r>
      <rPr>
        <sz val="11"/>
        <color theme="1"/>
        <rFont val="Calibri"/>
        <family val="2"/>
        <scheme val="minor"/>
      </rPr>
      <t xml:space="preserve"> * G</t>
    </r>
    <r>
      <rPr>
        <sz val="8"/>
        <color theme="1"/>
        <rFont val="Calibri"/>
        <family val="2"/>
        <scheme val="minor"/>
      </rPr>
      <t>IJ1</t>
    </r>
    <r>
      <rPr>
        <sz val="11"/>
        <color theme="1"/>
        <rFont val="Calibri"/>
        <family val="2"/>
        <scheme val="minor"/>
      </rPr>
      <t xml:space="preserve"> + D2</t>
    </r>
    <r>
      <rPr>
        <sz val="8"/>
        <color theme="1"/>
        <rFont val="Calibri"/>
        <family val="2"/>
        <scheme val="minor"/>
      </rPr>
      <t>IJ1</t>
    </r>
    <r>
      <rPr>
        <sz val="11"/>
        <color theme="1"/>
        <rFont val="Calibri"/>
        <family val="2"/>
        <scheme val="minor"/>
      </rPr>
      <t xml:space="preserve"> * H</t>
    </r>
    <r>
      <rPr>
        <sz val="8"/>
        <color theme="1"/>
        <rFont val="Calibri"/>
        <family val="2"/>
        <scheme val="minor"/>
      </rPr>
      <t>IJ1</t>
    </r>
  </si>
  <si>
    <r>
      <t>D1</t>
    </r>
    <r>
      <rPr>
        <sz val="8"/>
        <color theme="1"/>
        <rFont val="Calibri"/>
        <family val="2"/>
        <scheme val="minor"/>
      </rPr>
      <t>IJ1</t>
    </r>
    <r>
      <rPr>
        <sz val="11"/>
        <color theme="1"/>
        <rFont val="Calibri"/>
        <family val="2"/>
        <scheme val="minor"/>
      </rPr>
      <t xml:space="preserve"> * G</t>
    </r>
    <r>
      <rPr>
        <sz val="8"/>
        <color theme="1"/>
        <rFont val="Calibri"/>
        <family val="2"/>
        <scheme val="minor"/>
      </rPr>
      <t>IJ1</t>
    </r>
  </si>
  <si>
    <r>
      <t>D2</t>
    </r>
    <r>
      <rPr>
        <sz val="8"/>
        <color theme="1"/>
        <rFont val="Calibri"/>
        <family val="2"/>
        <scheme val="minor"/>
      </rPr>
      <t>IJ1</t>
    </r>
    <r>
      <rPr>
        <sz val="11"/>
        <color theme="1"/>
        <rFont val="Calibri"/>
        <family val="2"/>
        <scheme val="minor"/>
      </rPr>
      <t xml:space="preserve"> * H</t>
    </r>
    <r>
      <rPr>
        <sz val="8"/>
        <color theme="1"/>
        <rFont val="Calibri"/>
        <family val="2"/>
        <scheme val="minor"/>
      </rPr>
      <t>IJ1</t>
    </r>
  </si>
  <si>
    <r>
      <t>WN</t>
    </r>
    <r>
      <rPr>
        <sz val="8"/>
        <color theme="1"/>
        <rFont val="Calibri"/>
        <family val="2"/>
        <scheme val="minor"/>
      </rPr>
      <t>LWTIJ2</t>
    </r>
    <r>
      <rPr>
        <sz val="11"/>
        <color theme="1"/>
        <rFont val="Calibri"/>
        <family val="2"/>
        <scheme val="minor"/>
      </rPr>
      <t xml:space="preserve"> = D1</t>
    </r>
    <r>
      <rPr>
        <sz val="8"/>
        <color theme="1"/>
        <rFont val="Calibri"/>
        <family val="2"/>
        <scheme val="minor"/>
      </rPr>
      <t>IJ2</t>
    </r>
    <r>
      <rPr>
        <sz val="11"/>
        <color theme="1"/>
        <rFont val="Calibri"/>
        <family val="2"/>
        <scheme val="minor"/>
      </rPr>
      <t xml:space="preserve"> * G</t>
    </r>
    <r>
      <rPr>
        <sz val="8"/>
        <color theme="1"/>
        <rFont val="Calibri"/>
        <family val="2"/>
        <scheme val="minor"/>
      </rPr>
      <t>IJ2</t>
    </r>
    <r>
      <rPr>
        <sz val="11"/>
        <color theme="1"/>
        <rFont val="Calibri"/>
        <family val="2"/>
        <scheme val="minor"/>
      </rPr>
      <t xml:space="preserve"> + D2</t>
    </r>
    <r>
      <rPr>
        <sz val="8"/>
        <color theme="1"/>
        <rFont val="Calibri"/>
        <family val="2"/>
        <scheme val="minor"/>
      </rPr>
      <t>IJ2</t>
    </r>
    <r>
      <rPr>
        <sz val="11"/>
        <color theme="1"/>
        <rFont val="Calibri"/>
        <family val="2"/>
        <scheme val="minor"/>
      </rPr>
      <t xml:space="preserve"> * H</t>
    </r>
    <r>
      <rPr>
        <sz val="8"/>
        <color theme="1"/>
        <rFont val="Calibri"/>
        <family val="2"/>
        <scheme val="minor"/>
      </rPr>
      <t>IJ2</t>
    </r>
  </si>
  <si>
    <r>
      <t>D1</t>
    </r>
    <r>
      <rPr>
        <sz val="8"/>
        <color theme="1"/>
        <rFont val="Calibri"/>
        <family val="2"/>
        <scheme val="minor"/>
      </rPr>
      <t>IJ2</t>
    </r>
    <r>
      <rPr>
        <sz val="11"/>
        <color theme="1"/>
        <rFont val="Calibri"/>
        <family val="2"/>
        <scheme val="minor"/>
      </rPr>
      <t xml:space="preserve"> * G</t>
    </r>
    <r>
      <rPr>
        <sz val="8"/>
        <color theme="1"/>
        <rFont val="Calibri"/>
        <family val="2"/>
        <scheme val="minor"/>
      </rPr>
      <t>IJ2</t>
    </r>
  </si>
  <si>
    <r>
      <t>D2</t>
    </r>
    <r>
      <rPr>
        <sz val="8"/>
        <color theme="1"/>
        <rFont val="Calibri"/>
        <family val="2"/>
        <scheme val="minor"/>
      </rPr>
      <t>IJ2</t>
    </r>
    <r>
      <rPr>
        <sz val="11"/>
        <color theme="1"/>
        <rFont val="Calibri"/>
        <family val="2"/>
        <scheme val="minor"/>
      </rPr>
      <t xml:space="preserve"> * H</t>
    </r>
    <r>
      <rPr>
        <sz val="8"/>
        <color theme="1"/>
        <rFont val="Calibri"/>
        <family val="2"/>
        <scheme val="minor"/>
      </rPr>
      <t>IJ2</t>
    </r>
  </si>
  <si>
    <r>
      <t>WN</t>
    </r>
    <r>
      <rPr>
        <sz val="8"/>
        <color theme="1"/>
        <rFont val="Calibri"/>
        <family val="2"/>
        <scheme val="minor"/>
      </rPr>
      <t>LWTIJ3</t>
    </r>
    <r>
      <rPr>
        <sz val="11"/>
        <color theme="1"/>
        <rFont val="Calibri"/>
        <family val="2"/>
        <scheme val="minor"/>
      </rPr>
      <t xml:space="preserve"> = D1</t>
    </r>
    <r>
      <rPr>
        <sz val="8"/>
        <color theme="1"/>
        <rFont val="Calibri"/>
        <family val="2"/>
        <scheme val="minor"/>
      </rPr>
      <t>IJ3</t>
    </r>
    <r>
      <rPr>
        <sz val="11"/>
        <color theme="1"/>
        <rFont val="Calibri"/>
        <family val="2"/>
        <scheme val="minor"/>
      </rPr>
      <t xml:space="preserve"> * G</t>
    </r>
    <r>
      <rPr>
        <sz val="8"/>
        <color theme="1"/>
        <rFont val="Calibri"/>
        <family val="2"/>
        <scheme val="minor"/>
      </rPr>
      <t>IJ3</t>
    </r>
    <r>
      <rPr>
        <sz val="11"/>
        <color theme="1"/>
        <rFont val="Calibri"/>
        <family val="2"/>
        <scheme val="minor"/>
      </rPr>
      <t xml:space="preserve"> + D2</t>
    </r>
    <r>
      <rPr>
        <sz val="8"/>
        <color theme="1"/>
        <rFont val="Calibri"/>
        <family val="2"/>
        <scheme val="minor"/>
      </rPr>
      <t>IJ3</t>
    </r>
    <r>
      <rPr>
        <sz val="11"/>
        <color theme="1"/>
        <rFont val="Calibri"/>
        <family val="2"/>
        <scheme val="minor"/>
      </rPr>
      <t xml:space="preserve"> * H</t>
    </r>
    <r>
      <rPr>
        <sz val="8"/>
        <color theme="1"/>
        <rFont val="Calibri"/>
        <family val="2"/>
        <scheme val="minor"/>
      </rPr>
      <t>IJ3</t>
    </r>
  </si>
  <si>
    <r>
      <t>D1</t>
    </r>
    <r>
      <rPr>
        <sz val="8"/>
        <color theme="1"/>
        <rFont val="Calibri"/>
        <family val="2"/>
        <scheme val="minor"/>
      </rPr>
      <t>IJ3</t>
    </r>
    <r>
      <rPr>
        <sz val="11"/>
        <color theme="1"/>
        <rFont val="Calibri"/>
        <family val="2"/>
        <scheme val="minor"/>
      </rPr>
      <t xml:space="preserve"> * G</t>
    </r>
    <r>
      <rPr>
        <sz val="8"/>
        <color theme="1"/>
        <rFont val="Calibri"/>
        <family val="2"/>
        <scheme val="minor"/>
      </rPr>
      <t>IJ3</t>
    </r>
  </si>
  <si>
    <r>
      <t>D2</t>
    </r>
    <r>
      <rPr>
        <sz val="8"/>
        <color theme="1"/>
        <rFont val="Calibri"/>
        <family val="2"/>
        <scheme val="minor"/>
      </rPr>
      <t>IJ3</t>
    </r>
    <r>
      <rPr>
        <sz val="11"/>
        <color theme="1"/>
        <rFont val="Calibri"/>
        <family val="2"/>
        <scheme val="minor"/>
      </rPr>
      <t xml:space="preserve"> * H</t>
    </r>
    <r>
      <rPr>
        <sz val="8"/>
        <color theme="1"/>
        <rFont val="Calibri"/>
        <family val="2"/>
        <scheme val="minor"/>
      </rPr>
      <t>IJ3</t>
    </r>
  </si>
  <si>
    <r>
      <t>E</t>
    </r>
    <r>
      <rPr>
        <sz val="8"/>
        <color theme="1"/>
        <rFont val="Calibri"/>
        <family val="2"/>
        <scheme val="minor"/>
      </rPr>
      <t>BJ</t>
    </r>
    <r>
      <rPr>
        <sz val="11"/>
        <color theme="1"/>
        <rFont val="Calibri"/>
        <family val="2"/>
        <scheme val="minor"/>
      </rPr>
      <t xml:space="preserve"> + F</t>
    </r>
    <r>
      <rPr>
        <sz val="8"/>
        <color theme="1"/>
        <rFont val="Calibri"/>
        <family val="2"/>
        <scheme val="minor"/>
      </rPr>
      <t>BJ</t>
    </r>
  </si>
  <si>
    <r>
      <t>D1</t>
    </r>
    <r>
      <rPr>
        <sz val="8"/>
        <color theme="1"/>
        <rFont val="Calibri"/>
        <family val="2"/>
        <scheme val="minor"/>
      </rPr>
      <t>IJ1</t>
    </r>
    <r>
      <rPr>
        <sz val="11"/>
        <color theme="1"/>
        <rFont val="Calibri"/>
        <family val="2"/>
        <scheme val="minor"/>
      </rPr>
      <t xml:space="preserve"> + D2</t>
    </r>
    <r>
      <rPr>
        <sz val="8"/>
        <color theme="1"/>
        <rFont val="Calibri"/>
        <family val="2"/>
        <scheme val="minor"/>
      </rPr>
      <t>IJ1</t>
    </r>
    <r>
      <rPr>
        <sz val="11"/>
        <color theme="1"/>
        <rFont val="Calibri"/>
        <family val="2"/>
        <scheme val="minor"/>
      </rPr>
      <t xml:space="preserve"> + E</t>
    </r>
    <r>
      <rPr>
        <sz val="8"/>
        <color theme="1"/>
        <rFont val="Calibri"/>
        <family val="2"/>
        <scheme val="minor"/>
      </rPr>
      <t>IJ1</t>
    </r>
    <r>
      <rPr>
        <sz val="11"/>
        <color theme="1"/>
        <rFont val="Calibri"/>
        <family val="2"/>
        <scheme val="minor"/>
      </rPr>
      <t xml:space="preserve"> + F</t>
    </r>
    <r>
      <rPr>
        <sz val="8"/>
        <color theme="1"/>
        <rFont val="Calibri"/>
        <family val="2"/>
        <scheme val="minor"/>
      </rPr>
      <t>IJ1</t>
    </r>
  </si>
  <si>
    <r>
      <t>D1</t>
    </r>
    <r>
      <rPr>
        <sz val="8"/>
        <color theme="1"/>
        <rFont val="Calibri"/>
        <family val="2"/>
        <scheme val="minor"/>
      </rPr>
      <t>IJ2</t>
    </r>
    <r>
      <rPr>
        <sz val="11"/>
        <color theme="1"/>
        <rFont val="Calibri"/>
        <family val="2"/>
        <scheme val="minor"/>
      </rPr>
      <t xml:space="preserve"> + D2</t>
    </r>
    <r>
      <rPr>
        <sz val="8"/>
        <color theme="1"/>
        <rFont val="Calibri"/>
        <family val="2"/>
        <scheme val="minor"/>
      </rPr>
      <t>IJ2</t>
    </r>
    <r>
      <rPr>
        <sz val="11"/>
        <color theme="1"/>
        <rFont val="Calibri"/>
        <family val="2"/>
        <scheme val="minor"/>
      </rPr>
      <t xml:space="preserve"> + E</t>
    </r>
    <r>
      <rPr>
        <sz val="8"/>
        <color theme="1"/>
        <rFont val="Calibri"/>
        <family val="2"/>
        <scheme val="minor"/>
      </rPr>
      <t>IJ2</t>
    </r>
    <r>
      <rPr>
        <sz val="11"/>
        <color theme="1"/>
        <rFont val="Calibri"/>
        <family val="2"/>
        <scheme val="minor"/>
      </rPr>
      <t xml:space="preserve"> + F</t>
    </r>
    <r>
      <rPr>
        <sz val="8"/>
        <color theme="1"/>
        <rFont val="Calibri"/>
        <family val="2"/>
        <scheme val="minor"/>
      </rPr>
      <t>IJ2</t>
    </r>
  </si>
  <si>
    <r>
      <t>D1</t>
    </r>
    <r>
      <rPr>
        <sz val="8"/>
        <color theme="1"/>
        <rFont val="Calibri"/>
        <family val="2"/>
        <scheme val="minor"/>
      </rPr>
      <t>IJ3</t>
    </r>
    <r>
      <rPr>
        <sz val="11"/>
        <color theme="1"/>
        <rFont val="Calibri"/>
        <family val="2"/>
        <scheme val="minor"/>
      </rPr>
      <t xml:space="preserve"> + D2</t>
    </r>
    <r>
      <rPr>
        <sz val="8"/>
        <color theme="1"/>
        <rFont val="Calibri"/>
        <family val="2"/>
        <scheme val="minor"/>
      </rPr>
      <t>IJ3</t>
    </r>
    <r>
      <rPr>
        <sz val="11"/>
        <color theme="1"/>
        <rFont val="Calibri"/>
        <family val="2"/>
        <scheme val="minor"/>
      </rPr>
      <t xml:space="preserve"> + E</t>
    </r>
    <r>
      <rPr>
        <sz val="8"/>
        <color theme="1"/>
        <rFont val="Calibri"/>
        <family val="2"/>
        <scheme val="minor"/>
      </rPr>
      <t>IJ3</t>
    </r>
    <r>
      <rPr>
        <sz val="11"/>
        <color theme="1"/>
        <rFont val="Calibri"/>
        <family val="2"/>
        <scheme val="minor"/>
      </rPr>
      <t xml:space="preserve"> + F</t>
    </r>
    <r>
      <rPr>
        <sz val="8"/>
        <color theme="1"/>
        <rFont val="Calibri"/>
        <family val="2"/>
        <scheme val="minor"/>
      </rPr>
      <t>IJ3</t>
    </r>
  </si>
  <si>
    <r>
      <t>WN</t>
    </r>
    <r>
      <rPr>
        <sz val="8"/>
        <color theme="1"/>
        <rFont val="Calibri"/>
        <family val="2"/>
        <scheme val="minor"/>
      </rPr>
      <t>GESIJ1</t>
    </r>
    <r>
      <rPr>
        <sz val="11"/>
        <color theme="1"/>
        <rFont val="Calibri"/>
        <family val="2"/>
        <scheme val="minor"/>
      </rPr>
      <t xml:space="preserve"> = WN</t>
    </r>
    <r>
      <rPr>
        <sz val="8"/>
        <color theme="1"/>
        <rFont val="Calibri"/>
        <family val="2"/>
        <scheme val="minor"/>
      </rPr>
      <t>RATIJ1</t>
    </r>
    <r>
      <rPr>
        <sz val="11"/>
        <color theme="1"/>
        <rFont val="Calibri"/>
        <family val="2"/>
        <scheme val="minor"/>
      </rPr>
      <t xml:space="preserve"> + WN</t>
    </r>
    <r>
      <rPr>
        <sz val="8"/>
        <color theme="1"/>
        <rFont val="Calibri"/>
        <family val="2"/>
        <scheme val="minor"/>
      </rPr>
      <t>LWTIJ1</t>
    </r>
    <r>
      <rPr>
        <sz val="11"/>
        <color theme="1"/>
        <rFont val="Calibri"/>
        <family val="2"/>
        <scheme val="minor"/>
      </rPr>
      <t xml:space="preserve"> + ((D1</t>
    </r>
    <r>
      <rPr>
        <sz val="8"/>
        <color theme="1"/>
        <rFont val="Calibri"/>
        <family val="2"/>
        <scheme val="minor"/>
      </rPr>
      <t>IJ1</t>
    </r>
    <r>
      <rPr>
        <sz val="11"/>
        <color theme="1"/>
        <rFont val="Calibri"/>
        <family val="2"/>
        <scheme val="minor"/>
      </rPr>
      <t xml:space="preserve"> + D2</t>
    </r>
    <r>
      <rPr>
        <sz val="8"/>
        <color theme="1"/>
        <rFont val="Calibri"/>
        <family val="2"/>
        <scheme val="minor"/>
      </rPr>
      <t>IJ1</t>
    </r>
    <r>
      <rPr>
        <sz val="11"/>
        <color theme="1"/>
        <rFont val="Calibri"/>
        <family val="2"/>
        <scheme val="minor"/>
      </rPr>
      <t xml:space="preserve"> + E</t>
    </r>
    <r>
      <rPr>
        <sz val="8"/>
        <color theme="1"/>
        <rFont val="Calibri"/>
        <family val="2"/>
        <scheme val="minor"/>
      </rPr>
      <t>IJ1</t>
    </r>
    <r>
      <rPr>
        <sz val="11"/>
        <color theme="1"/>
        <rFont val="Calibri"/>
        <family val="2"/>
        <scheme val="minor"/>
      </rPr>
      <t xml:space="preserve"> + F</t>
    </r>
    <r>
      <rPr>
        <sz val="8"/>
        <color theme="1"/>
        <rFont val="Calibri"/>
        <family val="2"/>
        <scheme val="minor"/>
      </rPr>
      <t>IJ1</t>
    </r>
    <r>
      <rPr>
        <sz val="11"/>
        <color theme="1"/>
        <rFont val="Calibri"/>
        <family val="2"/>
        <scheme val="minor"/>
      </rPr>
      <t>) – (E</t>
    </r>
    <r>
      <rPr>
        <sz val="8"/>
        <color theme="1"/>
        <rFont val="Calibri"/>
        <family val="2"/>
        <scheme val="minor"/>
      </rPr>
      <t>RJ</t>
    </r>
    <r>
      <rPr>
        <sz val="11"/>
        <color theme="1"/>
        <rFont val="Calibri"/>
        <family val="2"/>
        <scheme val="minor"/>
      </rPr>
      <t xml:space="preserve"> + F</t>
    </r>
    <r>
      <rPr>
        <sz val="8"/>
        <color theme="1"/>
        <rFont val="Calibri"/>
        <family val="2"/>
        <scheme val="minor"/>
      </rPr>
      <t>RJ</t>
    </r>
    <r>
      <rPr>
        <sz val="11"/>
        <color theme="1"/>
        <rFont val="Calibri"/>
        <family val="2"/>
        <scheme val="minor"/>
      </rPr>
      <t>)) * P</t>
    </r>
  </si>
  <si>
    <r>
      <t>(D1</t>
    </r>
    <r>
      <rPr>
        <sz val="8"/>
        <rFont val="Calibri"/>
        <family val="2"/>
        <scheme val="minor"/>
      </rPr>
      <t>IJ1</t>
    </r>
    <r>
      <rPr>
        <sz val="11"/>
        <rFont val="Calibri"/>
        <family val="2"/>
        <scheme val="minor"/>
      </rPr>
      <t xml:space="preserve"> + D2</t>
    </r>
    <r>
      <rPr>
        <sz val="8"/>
        <rFont val="Calibri"/>
        <family val="2"/>
        <scheme val="minor"/>
      </rPr>
      <t>IJ1</t>
    </r>
    <r>
      <rPr>
        <sz val="11"/>
        <rFont val="Calibri"/>
        <family val="2"/>
        <scheme val="minor"/>
      </rPr>
      <t xml:space="preserve"> + E</t>
    </r>
    <r>
      <rPr>
        <sz val="8"/>
        <rFont val="Calibri"/>
        <family val="2"/>
        <scheme val="minor"/>
      </rPr>
      <t>IJ1</t>
    </r>
    <r>
      <rPr>
        <sz val="11"/>
        <rFont val="Calibri"/>
        <family val="2"/>
        <scheme val="minor"/>
      </rPr>
      <t xml:space="preserve"> + F</t>
    </r>
    <r>
      <rPr>
        <sz val="8"/>
        <rFont val="Calibri"/>
        <family val="2"/>
        <scheme val="minor"/>
      </rPr>
      <t>IJ1</t>
    </r>
    <r>
      <rPr>
        <sz val="11"/>
        <rFont val="Calibri"/>
        <family val="2"/>
        <scheme val="minor"/>
      </rPr>
      <t>) – (E</t>
    </r>
    <r>
      <rPr>
        <sz val="8"/>
        <rFont val="Calibri"/>
        <family val="2"/>
        <scheme val="minor"/>
      </rPr>
      <t>RJ</t>
    </r>
    <r>
      <rPr>
        <sz val="11"/>
        <rFont val="Calibri"/>
        <family val="2"/>
        <scheme val="minor"/>
      </rPr>
      <t xml:space="preserve"> + F</t>
    </r>
    <r>
      <rPr>
        <sz val="8"/>
        <rFont val="Calibri"/>
        <family val="2"/>
        <scheme val="minor"/>
      </rPr>
      <t>RJ</t>
    </r>
    <r>
      <rPr>
        <sz val="11"/>
        <rFont val="Calibri"/>
        <family val="2"/>
        <scheme val="minor"/>
      </rPr>
      <t>)</t>
    </r>
  </si>
  <si>
    <r>
      <t>WN</t>
    </r>
    <r>
      <rPr>
        <sz val="8"/>
        <color theme="1"/>
        <rFont val="Calibri"/>
        <family val="2"/>
        <scheme val="minor"/>
      </rPr>
      <t>GESIJ2</t>
    </r>
    <r>
      <rPr>
        <sz val="11"/>
        <color theme="1"/>
        <rFont val="Calibri"/>
        <family val="2"/>
        <scheme val="minor"/>
      </rPr>
      <t xml:space="preserve"> = WN</t>
    </r>
    <r>
      <rPr>
        <sz val="8"/>
        <color theme="1"/>
        <rFont val="Calibri"/>
        <family val="2"/>
        <scheme val="minor"/>
      </rPr>
      <t>RATIJ2</t>
    </r>
    <r>
      <rPr>
        <sz val="11"/>
        <color theme="1"/>
        <rFont val="Calibri"/>
        <family val="2"/>
        <scheme val="minor"/>
      </rPr>
      <t xml:space="preserve"> + WN</t>
    </r>
    <r>
      <rPr>
        <sz val="8"/>
        <color theme="1"/>
        <rFont val="Calibri"/>
        <family val="2"/>
        <scheme val="minor"/>
      </rPr>
      <t>LWTIJ2</t>
    </r>
    <r>
      <rPr>
        <sz val="11"/>
        <color theme="1"/>
        <rFont val="Calibri"/>
        <family val="2"/>
        <scheme val="minor"/>
      </rPr>
      <t xml:space="preserve"> + ((D1</t>
    </r>
    <r>
      <rPr>
        <sz val="8"/>
        <color theme="1"/>
        <rFont val="Calibri"/>
        <family val="2"/>
        <scheme val="minor"/>
      </rPr>
      <t>IJ2</t>
    </r>
    <r>
      <rPr>
        <sz val="11"/>
        <color theme="1"/>
        <rFont val="Calibri"/>
        <family val="2"/>
        <scheme val="minor"/>
      </rPr>
      <t xml:space="preserve"> + D2</t>
    </r>
    <r>
      <rPr>
        <sz val="8"/>
        <color theme="1"/>
        <rFont val="Calibri"/>
        <family val="2"/>
        <scheme val="minor"/>
      </rPr>
      <t>IJ2</t>
    </r>
    <r>
      <rPr>
        <sz val="11"/>
        <color theme="1"/>
        <rFont val="Calibri"/>
        <family val="2"/>
        <scheme val="minor"/>
      </rPr>
      <t xml:space="preserve"> + E</t>
    </r>
    <r>
      <rPr>
        <sz val="8"/>
        <color theme="1"/>
        <rFont val="Calibri"/>
        <family val="2"/>
        <scheme val="minor"/>
      </rPr>
      <t>IJ2</t>
    </r>
    <r>
      <rPr>
        <sz val="11"/>
        <color theme="1"/>
        <rFont val="Calibri"/>
        <family val="2"/>
        <scheme val="minor"/>
      </rPr>
      <t xml:space="preserve"> + F</t>
    </r>
    <r>
      <rPr>
        <sz val="8"/>
        <color theme="1"/>
        <rFont val="Calibri"/>
        <family val="2"/>
        <scheme val="minor"/>
      </rPr>
      <t>IJ2</t>
    </r>
    <r>
      <rPr>
        <sz val="11"/>
        <color theme="1"/>
        <rFont val="Calibri"/>
        <family val="2"/>
        <scheme val="minor"/>
      </rPr>
      <t>) – (E</t>
    </r>
    <r>
      <rPr>
        <sz val="8"/>
        <color theme="1"/>
        <rFont val="Calibri"/>
        <family val="2"/>
        <scheme val="minor"/>
      </rPr>
      <t>RJ</t>
    </r>
    <r>
      <rPr>
        <sz val="11"/>
        <color theme="1"/>
        <rFont val="Calibri"/>
        <family val="2"/>
        <scheme val="minor"/>
      </rPr>
      <t xml:space="preserve"> + F</t>
    </r>
    <r>
      <rPr>
        <sz val="8"/>
        <color theme="1"/>
        <rFont val="Calibri"/>
        <family val="2"/>
        <scheme val="minor"/>
      </rPr>
      <t>RJ</t>
    </r>
    <r>
      <rPr>
        <sz val="11"/>
        <color theme="1"/>
        <rFont val="Calibri"/>
        <family val="2"/>
        <scheme val="minor"/>
      </rPr>
      <t>)) * P</t>
    </r>
  </si>
  <si>
    <r>
      <t>WN</t>
    </r>
    <r>
      <rPr>
        <sz val="8"/>
        <rFont val="Calibri"/>
        <family val="2"/>
        <scheme val="minor"/>
      </rPr>
      <t>RATIJ2</t>
    </r>
    <r>
      <rPr>
        <sz val="11"/>
        <rFont val="Calibri"/>
        <family val="2"/>
        <scheme val="minor"/>
      </rPr>
      <t xml:space="preserve"> + WN</t>
    </r>
    <r>
      <rPr>
        <sz val="8"/>
        <rFont val="Calibri"/>
        <family val="2"/>
        <scheme val="minor"/>
      </rPr>
      <t>LWTIJ2</t>
    </r>
  </si>
  <si>
    <r>
      <t>(D1</t>
    </r>
    <r>
      <rPr>
        <sz val="8"/>
        <rFont val="Calibri"/>
        <family val="2"/>
        <scheme val="minor"/>
      </rPr>
      <t>IJ2</t>
    </r>
    <r>
      <rPr>
        <sz val="11"/>
        <rFont val="Calibri"/>
        <family val="2"/>
        <scheme val="minor"/>
      </rPr>
      <t xml:space="preserve"> + D2</t>
    </r>
    <r>
      <rPr>
        <sz val="8"/>
        <rFont val="Calibri"/>
        <family val="2"/>
        <scheme val="minor"/>
      </rPr>
      <t>IJ2</t>
    </r>
    <r>
      <rPr>
        <sz val="11"/>
        <rFont val="Calibri"/>
        <family val="2"/>
        <scheme val="minor"/>
      </rPr>
      <t xml:space="preserve"> + E</t>
    </r>
    <r>
      <rPr>
        <sz val="8"/>
        <rFont val="Calibri"/>
        <family val="2"/>
        <scheme val="minor"/>
      </rPr>
      <t>IJ2</t>
    </r>
    <r>
      <rPr>
        <sz val="11"/>
        <rFont val="Calibri"/>
        <family val="2"/>
        <scheme val="minor"/>
      </rPr>
      <t xml:space="preserve"> + F</t>
    </r>
    <r>
      <rPr>
        <sz val="8"/>
        <rFont val="Calibri"/>
        <family val="2"/>
        <scheme val="minor"/>
      </rPr>
      <t>IJ2</t>
    </r>
    <r>
      <rPr>
        <sz val="11"/>
        <rFont val="Calibri"/>
        <family val="2"/>
        <scheme val="minor"/>
      </rPr>
      <t>) – (E</t>
    </r>
    <r>
      <rPr>
        <sz val="8"/>
        <rFont val="Calibri"/>
        <family val="2"/>
        <scheme val="minor"/>
      </rPr>
      <t>RJ</t>
    </r>
    <r>
      <rPr>
        <sz val="11"/>
        <rFont val="Calibri"/>
        <family val="2"/>
        <scheme val="minor"/>
      </rPr>
      <t xml:space="preserve"> + F</t>
    </r>
    <r>
      <rPr>
        <sz val="8"/>
        <rFont val="Calibri"/>
        <family val="2"/>
        <scheme val="minor"/>
      </rPr>
      <t>RJ</t>
    </r>
    <r>
      <rPr>
        <sz val="11"/>
        <rFont val="Calibri"/>
        <family val="2"/>
        <scheme val="minor"/>
      </rPr>
      <t>)</t>
    </r>
  </si>
  <si>
    <r>
      <t>WN</t>
    </r>
    <r>
      <rPr>
        <sz val="8"/>
        <color theme="1"/>
        <rFont val="Calibri"/>
        <family val="2"/>
        <scheme val="minor"/>
      </rPr>
      <t>GESIJ3</t>
    </r>
    <r>
      <rPr>
        <sz val="11"/>
        <color theme="1"/>
        <rFont val="Calibri"/>
        <family val="2"/>
        <scheme val="minor"/>
      </rPr>
      <t xml:space="preserve"> = WN</t>
    </r>
    <r>
      <rPr>
        <sz val="8"/>
        <color theme="1"/>
        <rFont val="Calibri"/>
        <family val="2"/>
        <scheme val="minor"/>
      </rPr>
      <t>RATIJ3</t>
    </r>
    <r>
      <rPr>
        <sz val="11"/>
        <color theme="1"/>
        <rFont val="Calibri"/>
        <family val="2"/>
        <scheme val="minor"/>
      </rPr>
      <t xml:space="preserve"> + WN</t>
    </r>
    <r>
      <rPr>
        <sz val="8"/>
        <color theme="1"/>
        <rFont val="Calibri"/>
        <family val="2"/>
        <scheme val="minor"/>
      </rPr>
      <t>LWTIJ3</t>
    </r>
    <r>
      <rPr>
        <sz val="11"/>
        <color theme="1"/>
        <rFont val="Calibri"/>
        <family val="2"/>
        <scheme val="minor"/>
      </rPr>
      <t xml:space="preserve"> + ((D1</t>
    </r>
    <r>
      <rPr>
        <sz val="8"/>
        <color theme="1"/>
        <rFont val="Calibri"/>
        <family val="2"/>
        <scheme val="minor"/>
      </rPr>
      <t>IJ3</t>
    </r>
    <r>
      <rPr>
        <sz val="11"/>
        <color theme="1"/>
        <rFont val="Calibri"/>
        <family val="2"/>
        <scheme val="minor"/>
      </rPr>
      <t xml:space="preserve"> + D2</t>
    </r>
    <r>
      <rPr>
        <sz val="8"/>
        <color theme="1"/>
        <rFont val="Calibri"/>
        <family val="2"/>
        <scheme val="minor"/>
      </rPr>
      <t>IJ3</t>
    </r>
    <r>
      <rPr>
        <sz val="11"/>
        <color theme="1"/>
        <rFont val="Calibri"/>
        <family val="2"/>
        <scheme val="minor"/>
      </rPr>
      <t xml:space="preserve"> + E</t>
    </r>
    <r>
      <rPr>
        <sz val="8"/>
        <color theme="1"/>
        <rFont val="Calibri"/>
        <family val="2"/>
        <scheme val="minor"/>
      </rPr>
      <t>IJ3</t>
    </r>
    <r>
      <rPr>
        <sz val="11"/>
        <color theme="1"/>
        <rFont val="Calibri"/>
        <family val="2"/>
        <scheme val="minor"/>
      </rPr>
      <t xml:space="preserve"> + F</t>
    </r>
    <r>
      <rPr>
        <sz val="8"/>
        <color theme="1"/>
        <rFont val="Calibri"/>
        <family val="2"/>
        <scheme val="minor"/>
      </rPr>
      <t>IJ3</t>
    </r>
    <r>
      <rPr>
        <sz val="11"/>
        <color theme="1"/>
        <rFont val="Calibri"/>
        <family val="2"/>
        <scheme val="minor"/>
      </rPr>
      <t>) – (E</t>
    </r>
    <r>
      <rPr>
        <sz val="8"/>
        <color theme="1"/>
        <rFont val="Calibri"/>
        <family val="2"/>
        <scheme val="minor"/>
      </rPr>
      <t>RJ</t>
    </r>
    <r>
      <rPr>
        <sz val="11"/>
        <color theme="1"/>
        <rFont val="Calibri"/>
        <family val="2"/>
        <scheme val="minor"/>
      </rPr>
      <t xml:space="preserve"> + F</t>
    </r>
    <r>
      <rPr>
        <sz val="8"/>
        <color theme="1"/>
        <rFont val="Calibri"/>
        <family val="2"/>
        <scheme val="minor"/>
      </rPr>
      <t>RJ</t>
    </r>
    <r>
      <rPr>
        <sz val="11"/>
        <color theme="1"/>
        <rFont val="Calibri"/>
        <family val="2"/>
        <scheme val="minor"/>
      </rPr>
      <t>)) * P</t>
    </r>
  </si>
  <si>
    <r>
      <t>WN</t>
    </r>
    <r>
      <rPr>
        <sz val="8"/>
        <rFont val="Calibri"/>
        <family val="2"/>
        <scheme val="minor"/>
      </rPr>
      <t>RATIJ3</t>
    </r>
    <r>
      <rPr>
        <sz val="11"/>
        <rFont val="Calibri"/>
        <family val="2"/>
        <scheme val="minor"/>
      </rPr>
      <t xml:space="preserve"> + WN</t>
    </r>
    <r>
      <rPr>
        <sz val="8"/>
        <rFont val="Calibri"/>
        <family val="2"/>
        <scheme val="minor"/>
      </rPr>
      <t>LWTIJ3</t>
    </r>
  </si>
  <si>
    <r>
      <t>(D1</t>
    </r>
    <r>
      <rPr>
        <sz val="8"/>
        <rFont val="Calibri"/>
        <family val="2"/>
        <scheme val="minor"/>
      </rPr>
      <t>IJ3</t>
    </r>
    <r>
      <rPr>
        <sz val="11"/>
        <rFont val="Calibri"/>
        <family val="2"/>
        <scheme val="minor"/>
      </rPr>
      <t xml:space="preserve"> + D2</t>
    </r>
    <r>
      <rPr>
        <sz val="8"/>
        <rFont val="Calibri"/>
        <family val="2"/>
        <scheme val="minor"/>
      </rPr>
      <t>IJ3</t>
    </r>
    <r>
      <rPr>
        <sz val="11"/>
        <rFont val="Calibri"/>
        <family val="2"/>
        <scheme val="minor"/>
      </rPr>
      <t xml:space="preserve"> + E</t>
    </r>
    <r>
      <rPr>
        <sz val="8"/>
        <rFont val="Calibri"/>
        <family val="2"/>
        <scheme val="minor"/>
      </rPr>
      <t>IJ3</t>
    </r>
    <r>
      <rPr>
        <sz val="11"/>
        <rFont val="Calibri"/>
        <family val="2"/>
        <scheme val="minor"/>
      </rPr>
      <t xml:space="preserve"> + F</t>
    </r>
    <r>
      <rPr>
        <sz val="8"/>
        <rFont val="Calibri"/>
        <family val="2"/>
        <scheme val="minor"/>
      </rPr>
      <t>IJ3</t>
    </r>
    <r>
      <rPr>
        <sz val="11"/>
        <rFont val="Calibri"/>
        <family val="2"/>
        <scheme val="minor"/>
      </rPr>
      <t>) – (E</t>
    </r>
    <r>
      <rPr>
        <sz val="8"/>
        <rFont val="Calibri"/>
        <family val="2"/>
        <scheme val="minor"/>
      </rPr>
      <t>RJ</t>
    </r>
    <r>
      <rPr>
        <sz val="11"/>
        <rFont val="Calibri"/>
        <family val="2"/>
        <scheme val="minor"/>
      </rPr>
      <t xml:space="preserve"> + F</t>
    </r>
    <r>
      <rPr>
        <sz val="8"/>
        <rFont val="Calibri"/>
        <family val="2"/>
        <scheme val="minor"/>
      </rPr>
      <t>RJ</t>
    </r>
    <r>
      <rPr>
        <sz val="11"/>
        <rFont val="Calibri"/>
        <family val="2"/>
        <scheme val="minor"/>
      </rPr>
      <t>)</t>
    </r>
  </si>
  <si>
    <r>
      <t>WN</t>
    </r>
    <r>
      <rPr>
        <sz val="8"/>
        <color theme="1"/>
        <rFont val="Calibri"/>
        <family val="2"/>
        <scheme val="minor"/>
      </rPr>
      <t>GESIJ1</t>
    </r>
    <r>
      <rPr>
        <sz val="11"/>
        <color theme="1"/>
        <rFont val="Calibri"/>
        <family val="2"/>
        <scheme val="minor"/>
      </rPr>
      <t xml:space="preserve"> = WN</t>
    </r>
    <r>
      <rPr>
        <sz val="8"/>
        <color theme="1"/>
        <rFont val="Calibri"/>
        <family val="2"/>
        <scheme val="minor"/>
      </rPr>
      <t>RATIJ1</t>
    </r>
    <r>
      <rPr>
        <sz val="11"/>
        <color theme="1"/>
        <rFont val="Calibri"/>
        <family val="2"/>
        <scheme val="minor"/>
      </rPr>
      <t xml:space="preserve"> + WN</t>
    </r>
    <r>
      <rPr>
        <sz val="8"/>
        <color theme="1"/>
        <rFont val="Calibri"/>
        <family val="2"/>
        <scheme val="minor"/>
      </rPr>
      <t>LWTIJ1</t>
    </r>
    <r>
      <rPr>
        <sz val="11"/>
        <color theme="1"/>
        <rFont val="Calibri"/>
        <family val="2"/>
        <scheme val="minor"/>
      </rPr>
      <t xml:space="preserve"> + ((E</t>
    </r>
    <r>
      <rPr>
        <sz val="8"/>
        <color theme="1"/>
        <rFont val="Calibri"/>
        <family val="2"/>
        <scheme val="minor"/>
      </rPr>
      <t>BJ</t>
    </r>
    <r>
      <rPr>
        <sz val="11"/>
        <color theme="1"/>
        <rFont val="Calibri"/>
        <family val="2"/>
        <scheme val="minor"/>
      </rPr>
      <t xml:space="preserve"> + F</t>
    </r>
    <r>
      <rPr>
        <sz val="8"/>
        <color theme="1"/>
        <rFont val="Calibri"/>
        <family val="2"/>
        <scheme val="minor"/>
      </rPr>
      <t>BJ</t>
    </r>
    <r>
      <rPr>
        <sz val="11"/>
        <color theme="1"/>
        <rFont val="Calibri"/>
        <family val="2"/>
        <scheme val="minor"/>
      </rPr>
      <t>) – (E</t>
    </r>
    <r>
      <rPr>
        <sz val="8"/>
        <color theme="1"/>
        <rFont val="Calibri"/>
        <family val="2"/>
        <scheme val="minor"/>
      </rPr>
      <t>RJ</t>
    </r>
    <r>
      <rPr>
        <sz val="11"/>
        <color theme="1"/>
        <rFont val="Calibri"/>
        <family val="2"/>
        <scheme val="minor"/>
      </rPr>
      <t xml:space="preserve"> + F</t>
    </r>
    <r>
      <rPr>
        <sz val="8"/>
        <color theme="1"/>
        <rFont val="Calibri"/>
        <family val="2"/>
        <scheme val="minor"/>
      </rPr>
      <t>RJ</t>
    </r>
    <r>
      <rPr>
        <sz val="11"/>
        <color theme="1"/>
        <rFont val="Calibri"/>
        <family val="2"/>
        <scheme val="minor"/>
      </rPr>
      <t>)) * P + ((D1</t>
    </r>
    <r>
      <rPr>
        <sz val="8"/>
        <color theme="1"/>
        <rFont val="Calibri"/>
        <family val="2"/>
        <scheme val="minor"/>
      </rPr>
      <t>IJ1</t>
    </r>
    <r>
      <rPr>
        <sz val="11"/>
        <color theme="1"/>
        <rFont val="Calibri"/>
        <family val="2"/>
        <scheme val="minor"/>
      </rPr>
      <t xml:space="preserve"> + D2</t>
    </r>
    <r>
      <rPr>
        <sz val="8"/>
        <color theme="1"/>
        <rFont val="Calibri"/>
        <family val="2"/>
        <scheme val="minor"/>
      </rPr>
      <t>IJ1</t>
    </r>
    <r>
      <rPr>
        <sz val="11"/>
        <color theme="1"/>
        <rFont val="Calibri"/>
        <family val="2"/>
        <scheme val="minor"/>
      </rPr>
      <t xml:space="preserve"> + E</t>
    </r>
    <r>
      <rPr>
        <sz val="8"/>
        <color theme="1"/>
        <rFont val="Calibri"/>
        <family val="2"/>
        <scheme val="minor"/>
      </rPr>
      <t>IJ1</t>
    </r>
    <r>
      <rPr>
        <sz val="11"/>
        <color theme="1"/>
        <rFont val="Calibri"/>
        <family val="2"/>
        <scheme val="minor"/>
      </rPr>
      <t xml:space="preserve"> + F</t>
    </r>
    <r>
      <rPr>
        <sz val="8"/>
        <color theme="1"/>
        <rFont val="Calibri"/>
        <family val="2"/>
        <scheme val="minor"/>
      </rPr>
      <t>IJ1</t>
    </r>
    <r>
      <rPr>
        <sz val="11"/>
        <color theme="1"/>
        <rFont val="Calibri"/>
        <family val="2"/>
        <scheme val="minor"/>
      </rPr>
      <t>) – (E</t>
    </r>
    <r>
      <rPr>
        <sz val="8"/>
        <color theme="1"/>
        <rFont val="Calibri"/>
        <family val="2"/>
        <scheme val="minor"/>
      </rPr>
      <t>BJ</t>
    </r>
    <r>
      <rPr>
        <sz val="11"/>
        <color theme="1"/>
        <rFont val="Calibri"/>
        <family val="2"/>
        <scheme val="minor"/>
      </rPr>
      <t xml:space="preserve"> + F</t>
    </r>
    <r>
      <rPr>
        <sz val="8"/>
        <color theme="1"/>
        <rFont val="Calibri"/>
        <family val="2"/>
        <scheme val="minor"/>
      </rPr>
      <t>BJ</t>
    </r>
    <r>
      <rPr>
        <sz val="11"/>
        <color theme="1"/>
        <rFont val="Calibri"/>
        <family val="2"/>
        <scheme val="minor"/>
      </rPr>
      <t>)) * P * 0,3</t>
    </r>
  </si>
  <si>
    <r>
      <t>WN</t>
    </r>
    <r>
      <rPr>
        <sz val="8"/>
        <color theme="1"/>
        <rFont val="Calibri"/>
        <family val="2"/>
        <scheme val="minor"/>
      </rPr>
      <t>RATIJ1</t>
    </r>
    <r>
      <rPr>
        <sz val="11"/>
        <color theme="1"/>
        <rFont val="Calibri"/>
        <family val="2"/>
        <scheme val="minor"/>
      </rPr>
      <t xml:space="preserve"> + WN</t>
    </r>
    <r>
      <rPr>
        <sz val="8"/>
        <color theme="1"/>
        <rFont val="Calibri"/>
        <family val="2"/>
        <scheme val="minor"/>
      </rPr>
      <t>LWTIJ1</t>
    </r>
  </si>
  <si>
    <r>
      <t>(E</t>
    </r>
    <r>
      <rPr>
        <sz val="8"/>
        <color theme="1"/>
        <rFont val="Calibri"/>
        <family val="2"/>
        <scheme val="minor"/>
      </rPr>
      <t>BJ</t>
    </r>
    <r>
      <rPr>
        <sz val="11"/>
        <color theme="1"/>
        <rFont val="Calibri"/>
        <family val="2"/>
        <scheme val="minor"/>
      </rPr>
      <t xml:space="preserve"> + F</t>
    </r>
    <r>
      <rPr>
        <sz val="8"/>
        <color theme="1"/>
        <rFont val="Calibri"/>
        <family val="2"/>
        <scheme val="minor"/>
      </rPr>
      <t>BJ</t>
    </r>
    <r>
      <rPr>
        <sz val="11"/>
        <color theme="1"/>
        <rFont val="Calibri"/>
        <family val="2"/>
        <scheme val="minor"/>
      </rPr>
      <t>) – (E</t>
    </r>
    <r>
      <rPr>
        <sz val="8"/>
        <color theme="1"/>
        <rFont val="Calibri"/>
        <family val="2"/>
        <scheme val="minor"/>
      </rPr>
      <t>RJ</t>
    </r>
    <r>
      <rPr>
        <sz val="11"/>
        <color theme="1"/>
        <rFont val="Calibri"/>
        <family val="2"/>
        <scheme val="minor"/>
      </rPr>
      <t xml:space="preserve"> + F</t>
    </r>
    <r>
      <rPr>
        <sz val="8"/>
        <color theme="1"/>
        <rFont val="Calibri"/>
        <family val="2"/>
        <scheme val="minor"/>
      </rPr>
      <t>RJ</t>
    </r>
    <r>
      <rPr>
        <sz val="11"/>
        <color theme="1"/>
        <rFont val="Calibri"/>
        <family val="2"/>
        <scheme val="minor"/>
      </rPr>
      <t>)</t>
    </r>
  </si>
  <si>
    <r>
      <t>(D1</t>
    </r>
    <r>
      <rPr>
        <sz val="8"/>
        <color theme="1"/>
        <rFont val="Calibri"/>
        <family val="2"/>
        <scheme val="minor"/>
      </rPr>
      <t>IJ1</t>
    </r>
    <r>
      <rPr>
        <sz val="11"/>
        <color theme="1"/>
        <rFont val="Calibri"/>
        <family val="2"/>
        <scheme val="minor"/>
      </rPr>
      <t xml:space="preserve"> + D2</t>
    </r>
    <r>
      <rPr>
        <sz val="8"/>
        <color theme="1"/>
        <rFont val="Calibri"/>
        <family val="2"/>
        <scheme val="minor"/>
      </rPr>
      <t>IJ1</t>
    </r>
    <r>
      <rPr>
        <sz val="11"/>
        <color theme="1"/>
        <rFont val="Calibri"/>
        <family val="2"/>
        <scheme val="minor"/>
      </rPr>
      <t xml:space="preserve"> + E</t>
    </r>
    <r>
      <rPr>
        <sz val="8"/>
        <color theme="1"/>
        <rFont val="Calibri"/>
        <family val="2"/>
        <scheme val="minor"/>
      </rPr>
      <t>IJ1</t>
    </r>
    <r>
      <rPr>
        <sz val="11"/>
        <color theme="1"/>
        <rFont val="Calibri"/>
        <family val="2"/>
        <scheme val="minor"/>
      </rPr>
      <t xml:space="preserve"> + F</t>
    </r>
    <r>
      <rPr>
        <sz val="8"/>
        <color theme="1"/>
        <rFont val="Calibri"/>
        <family val="2"/>
        <scheme val="minor"/>
      </rPr>
      <t>IJ1</t>
    </r>
    <r>
      <rPr>
        <sz val="11"/>
        <color theme="1"/>
        <rFont val="Calibri"/>
        <family val="2"/>
        <scheme val="minor"/>
      </rPr>
      <t>) – (E</t>
    </r>
    <r>
      <rPr>
        <sz val="8"/>
        <color theme="1"/>
        <rFont val="Calibri"/>
        <family val="2"/>
        <scheme val="minor"/>
      </rPr>
      <t>BJ</t>
    </r>
    <r>
      <rPr>
        <sz val="11"/>
        <color theme="1"/>
        <rFont val="Calibri"/>
        <family val="2"/>
        <scheme val="minor"/>
      </rPr>
      <t xml:space="preserve"> + F</t>
    </r>
    <r>
      <rPr>
        <sz val="8"/>
        <color theme="1"/>
        <rFont val="Calibri"/>
        <family val="2"/>
        <scheme val="minor"/>
      </rPr>
      <t>BJ</t>
    </r>
    <r>
      <rPr>
        <sz val="11"/>
        <color theme="1"/>
        <rFont val="Calibri"/>
        <family val="2"/>
        <scheme val="minor"/>
      </rPr>
      <t>)</t>
    </r>
  </si>
  <si>
    <r>
      <t>WN</t>
    </r>
    <r>
      <rPr>
        <sz val="8"/>
        <color theme="1"/>
        <rFont val="Calibri"/>
        <family val="2"/>
        <scheme val="minor"/>
      </rPr>
      <t>GESIJ2</t>
    </r>
    <r>
      <rPr>
        <sz val="11"/>
        <color theme="1"/>
        <rFont val="Calibri"/>
        <family val="2"/>
        <scheme val="minor"/>
      </rPr>
      <t xml:space="preserve"> = WN</t>
    </r>
    <r>
      <rPr>
        <sz val="8"/>
        <color theme="1"/>
        <rFont val="Calibri"/>
        <family val="2"/>
        <scheme val="minor"/>
      </rPr>
      <t>RATIJ2</t>
    </r>
    <r>
      <rPr>
        <sz val="11"/>
        <color theme="1"/>
        <rFont val="Calibri"/>
        <family val="2"/>
        <scheme val="minor"/>
      </rPr>
      <t xml:space="preserve"> + WN</t>
    </r>
    <r>
      <rPr>
        <sz val="8"/>
        <color theme="1"/>
        <rFont val="Calibri"/>
        <family val="2"/>
        <scheme val="minor"/>
      </rPr>
      <t>LWTIJ2</t>
    </r>
    <r>
      <rPr>
        <sz val="11"/>
        <color theme="1"/>
        <rFont val="Calibri"/>
        <family val="2"/>
        <scheme val="minor"/>
      </rPr>
      <t xml:space="preserve"> + ((E</t>
    </r>
    <r>
      <rPr>
        <sz val="8"/>
        <color theme="1"/>
        <rFont val="Calibri"/>
        <family val="2"/>
        <scheme val="minor"/>
      </rPr>
      <t>BJ</t>
    </r>
    <r>
      <rPr>
        <sz val="11"/>
        <color theme="1"/>
        <rFont val="Calibri"/>
        <family val="2"/>
        <scheme val="minor"/>
      </rPr>
      <t xml:space="preserve"> + F</t>
    </r>
    <r>
      <rPr>
        <sz val="8"/>
        <color theme="1"/>
        <rFont val="Calibri"/>
        <family val="2"/>
        <scheme val="minor"/>
      </rPr>
      <t>BJ</t>
    </r>
    <r>
      <rPr>
        <sz val="11"/>
        <color theme="1"/>
        <rFont val="Calibri"/>
        <family val="2"/>
        <scheme val="minor"/>
      </rPr>
      <t>) – (E</t>
    </r>
    <r>
      <rPr>
        <sz val="8"/>
        <color theme="1"/>
        <rFont val="Calibri"/>
        <family val="2"/>
        <scheme val="minor"/>
      </rPr>
      <t>RJ</t>
    </r>
    <r>
      <rPr>
        <sz val="11"/>
        <color theme="1"/>
        <rFont val="Calibri"/>
        <family val="2"/>
        <scheme val="minor"/>
      </rPr>
      <t xml:space="preserve"> + F</t>
    </r>
    <r>
      <rPr>
        <sz val="8"/>
        <color theme="1"/>
        <rFont val="Calibri"/>
        <family val="2"/>
        <scheme val="minor"/>
      </rPr>
      <t>RJ</t>
    </r>
    <r>
      <rPr>
        <sz val="11"/>
        <color theme="1"/>
        <rFont val="Calibri"/>
        <family val="2"/>
        <scheme val="minor"/>
      </rPr>
      <t>)) * P + ((D1</t>
    </r>
    <r>
      <rPr>
        <sz val="8"/>
        <color theme="1"/>
        <rFont val="Calibri"/>
        <family val="2"/>
        <scheme val="minor"/>
      </rPr>
      <t>IJ2</t>
    </r>
    <r>
      <rPr>
        <sz val="11"/>
        <color theme="1"/>
        <rFont val="Calibri"/>
        <family val="2"/>
        <scheme val="minor"/>
      </rPr>
      <t xml:space="preserve"> + D2</t>
    </r>
    <r>
      <rPr>
        <sz val="8"/>
        <color theme="1"/>
        <rFont val="Calibri"/>
        <family val="2"/>
        <scheme val="minor"/>
      </rPr>
      <t>IJ2</t>
    </r>
    <r>
      <rPr>
        <sz val="11"/>
        <color theme="1"/>
        <rFont val="Calibri"/>
        <family val="2"/>
        <scheme val="minor"/>
      </rPr>
      <t xml:space="preserve"> + E</t>
    </r>
    <r>
      <rPr>
        <sz val="8"/>
        <color theme="1"/>
        <rFont val="Calibri"/>
        <family val="2"/>
        <scheme val="minor"/>
      </rPr>
      <t>IJ2</t>
    </r>
    <r>
      <rPr>
        <sz val="11"/>
        <color theme="1"/>
        <rFont val="Calibri"/>
        <family val="2"/>
        <scheme val="minor"/>
      </rPr>
      <t xml:space="preserve"> + F</t>
    </r>
    <r>
      <rPr>
        <sz val="8"/>
        <color theme="1"/>
        <rFont val="Calibri"/>
        <family val="2"/>
        <scheme val="minor"/>
      </rPr>
      <t>IJ2</t>
    </r>
    <r>
      <rPr>
        <sz val="11"/>
        <color theme="1"/>
        <rFont val="Calibri"/>
        <family val="2"/>
        <scheme val="minor"/>
      </rPr>
      <t>) – (E</t>
    </r>
    <r>
      <rPr>
        <sz val="8"/>
        <color theme="1"/>
        <rFont val="Calibri"/>
        <family val="2"/>
        <scheme val="minor"/>
      </rPr>
      <t>BJ</t>
    </r>
    <r>
      <rPr>
        <sz val="11"/>
        <color theme="1"/>
        <rFont val="Calibri"/>
        <family val="2"/>
        <scheme val="minor"/>
      </rPr>
      <t xml:space="preserve"> + F</t>
    </r>
    <r>
      <rPr>
        <sz val="8"/>
        <color theme="1"/>
        <rFont val="Calibri"/>
        <family val="2"/>
        <scheme val="minor"/>
      </rPr>
      <t>BJ</t>
    </r>
    <r>
      <rPr>
        <sz val="11"/>
        <color theme="1"/>
        <rFont val="Calibri"/>
        <family val="2"/>
        <scheme val="minor"/>
      </rPr>
      <t>)) * P * 0,3</t>
    </r>
  </si>
  <si>
    <r>
      <t>WN</t>
    </r>
    <r>
      <rPr>
        <sz val="8"/>
        <color theme="1"/>
        <rFont val="Calibri"/>
        <family val="2"/>
        <scheme val="minor"/>
      </rPr>
      <t>RATIJ2</t>
    </r>
    <r>
      <rPr>
        <sz val="11"/>
        <color theme="1"/>
        <rFont val="Calibri"/>
        <family val="2"/>
        <scheme val="minor"/>
      </rPr>
      <t xml:space="preserve"> + WN</t>
    </r>
    <r>
      <rPr>
        <sz val="8"/>
        <color theme="1"/>
        <rFont val="Calibri"/>
        <family val="2"/>
        <scheme val="minor"/>
      </rPr>
      <t>LWTIJ2</t>
    </r>
  </si>
  <si>
    <r>
      <t>(D1</t>
    </r>
    <r>
      <rPr>
        <sz val="8"/>
        <color theme="1"/>
        <rFont val="Calibri"/>
        <family val="2"/>
        <scheme val="minor"/>
      </rPr>
      <t>IJ2</t>
    </r>
    <r>
      <rPr>
        <sz val="11"/>
        <color theme="1"/>
        <rFont val="Calibri"/>
        <family val="2"/>
        <scheme val="minor"/>
      </rPr>
      <t xml:space="preserve"> + D2</t>
    </r>
    <r>
      <rPr>
        <sz val="8"/>
        <color theme="1"/>
        <rFont val="Calibri"/>
        <family val="2"/>
        <scheme val="minor"/>
      </rPr>
      <t>IJ2</t>
    </r>
    <r>
      <rPr>
        <sz val="11"/>
        <color theme="1"/>
        <rFont val="Calibri"/>
        <family val="2"/>
        <scheme val="minor"/>
      </rPr>
      <t xml:space="preserve"> + E</t>
    </r>
    <r>
      <rPr>
        <sz val="8"/>
        <color theme="1"/>
        <rFont val="Calibri"/>
        <family val="2"/>
        <scheme val="minor"/>
      </rPr>
      <t>IJ2</t>
    </r>
    <r>
      <rPr>
        <sz val="11"/>
        <color theme="1"/>
        <rFont val="Calibri"/>
        <family val="2"/>
        <scheme val="minor"/>
      </rPr>
      <t xml:space="preserve"> + F</t>
    </r>
    <r>
      <rPr>
        <sz val="8"/>
        <color theme="1"/>
        <rFont val="Calibri"/>
        <family val="2"/>
        <scheme val="minor"/>
      </rPr>
      <t>IJ2</t>
    </r>
    <r>
      <rPr>
        <sz val="11"/>
        <color theme="1"/>
        <rFont val="Calibri"/>
        <family val="2"/>
        <scheme val="minor"/>
      </rPr>
      <t>) – (E</t>
    </r>
    <r>
      <rPr>
        <sz val="8"/>
        <color theme="1"/>
        <rFont val="Calibri"/>
        <family val="2"/>
        <scheme val="minor"/>
      </rPr>
      <t>BJ</t>
    </r>
    <r>
      <rPr>
        <sz val="11"/>
        <color theme="1"/>
        <rFont val="Calibri"/>
        <family val="2"/>
        <scheme val="minor"/>
      </rPr>
      <t xml:space="preserve"> + F</t>
    </r>
    <r>
      <rPr>
        <sz val="8"/>
        <color theme="1"/>
        <rFont val="Calibri"/>
        <family val="2"/>
        <scheme val="minor"/>
      </rPr>
      <t>BJ</t>
    </r>
    <r>
      <rPr>
        <sz val="11"/>
        <color theme="1"/>
        <rFont val="Calibri"/>
        <family val="2"/>
        <scheme val="minor"/>
      </rPr>
      <t>)</t>
    </r>
  </si>
  <si>
    <r>
      <t>WN</t>
    </r>
    <r>
      <rPr>
        <sz val="8"/>
        <color theme="1"/>
        <rFont val="Calibri"/>
        <family val="2"/>
        <scheme val="minor"/>
      </rPr>
      <t>GESIJ3</t>
    </r>
    <r>
      <rPr>
        <sz val="11"/>
        <color theme="1"/>
        <rFont val="Calibri"/>
        <family val="2"/>
        <scheme val="minor"/>
      </rPr>
      <t xml:space="preserve"> = WN</t>
    </r>
    <r>
      <rPr>
        <sz val="8"/>
        <color theme="1"/>
        <rFont val="Calibri"/>
        <family val="2"/>
        <scheme val="minor"/>
      </rPr>
      <t>RATIJ3</t>
    </r>
    <r>
      <rPr>
        <sz val="11"/>
        <color theme="1"/>
        <rFont val="Calibri"/>
        <family val="2"/>
        <scheme val="minor"/>
      </rPr>
      <t xml:space="preserve"> + WN</t>
    </r>
    <r>
      <rPr>
        <sz val="8"/>
        <color theme="1"/>
        <rFont val="Calibri"/>
        <family val="2"/>
        <scheme val="minor"/>
      </rPr>
      <t>LWTIJ3</t>
    </r>
    <r>
      <rPr>
        <sz val="11"/>
        <color theme="1"/>
        <rFont val="Calibri"/>
        <family val="2"/>
        <scheme val="minor"/>
      </rPr>
      <t xml:space="preserve"> + ((E</t>
    </r>
    <r>
      <rPr>
        <sz val="8"/>
        <color theme="1"/>
        <rFont val="Calibri"/>
        <family val="2"/>
        <scheme val="minor"/>
      </rPr>
      <t>BJ</t>
    </r>
    <r>
      <rPr>
        <sz val="11"/>
        <color theme="1"/>
        <rFont val="Calibri"/>
        <family val="2"/>
        <scheme val="minor"/>
      </rPr>
      <t xml:space="preserve"> + F</t>
    </r>
    <r>
      <rPr>
        <sz val="8"/>
        <color theme="1"/>
        <rFont val="Calibri"/>
        <family val="2"/>
        <scheme val="minor"/>
      </rPr>
      <t>BJ</t>
    </r>
    <r>
      <rPr>
        <sz val="11"/>
        <color theme="1"/>
        <rFont val="Calibri"/>
        <family val="2"/>
        <scheme val="minor"/>
      </rPr>
      <t>) – (E</t>
    </r>
    <r>
      <rPr>
        <sz val="8"/>
        <color theme="1"/>
        <rFont val="Calibri"/>
        <family val="2"/>
        <scheme val="minor"/>
      </rPr>
      <t>RJ</t>
    </r>
    <r>
      <rPr>
        <sz val="11"/>
        <color theme="1"/>
        <rFont val="Calibri"/>
        <family val="2"/>
        <scheme val="minor"/>
      </rPr>
      <t xml:space="preserve"> + F</t>
    </r>
    <r>
      <rPr>
        <sz val="8"/>
        <color theme="1"/>
        <rFont val="Calibri"/>
        <family val="2"/>
        <scheme val="minor"/>
      </rPr>
      <t>RJ</t>
    </r>
    <r>
      <rPr>
        <sz val="11"/>
        <color theme="1"/>
        <rFont val="Calibri"/>
        <family val="2"/>
        <scheme val="minor"/>
      </rPr>
      <t>)) * P + ((D1</t>
    </r>
    <r>
      <rPr>
        <sz val="8"/>
        <color theme="1"/>
        <rFont val="Calibri"/>
        <family val="2"/>
        <scheme val="minor"/>
      </rPr>
      <t>IJ3</t>
    </r>
    <r>
      <rPr>
        <sz val="11"/>
        <color theme="1"/>
        <rFont val="Calibri"/>
        <family val="2"/>
        <scheme val="minor"/>
      </rPr>
      <t xml:space="preserve"> + D2</t>
    </r>
    <r>
      <rPr>
        <sz val="8"/>
        <color theme="1"/>
        <rFont val="Calibri"/>
        <family val="2"/>
        <scheme val="minor"/>
      </rPr>
      <t>IJ3</t>
    </r>
    <r>
      <rPr>
        <sz val="11"/>
        <color theme="1"/>
        <rFont val="Calibri"/>
        <family val="2"/>
        <scheme val="minor"/>
      </rPr>
      <t xml:space="preserve"> + E</t>
    </r>
    <r>
      <rPr>
        <sz val="8"/>
        <color theme="1"/>
        <rFont val="Calibri"/>
        <family val="2"/>
        <scheme val="minor"/>
      </rPr>
      <t>IJ3</t>
    </r>
    <r>
      <rPr>
        <sz val="11"/>
        <color theme="1"/>
        <rFont val="Calibri"/>
        <family val="2"/>
        <scheme val="minor"/>
      </rPr>
      <t xml:space="preserve"> + F</t>
    </r>
    <r>
      <rPr>
        <sz val="8"/>
        <color theme="1"/>
        <rFont val="Calibri"/>
        <family val="2"/>
        <scheme val="minor"/>
      </rPr>
      <t>IJ3</t>
    </r>
    <r>
      <rPr>
        <sz val="11"/>
        <color theme="1"/>
        <rFont val="Calibri"/>
        <family val="2"/>
        <scheme val="minor"/>
      </rPr>
      <t>) – (E</t>
    </r>
    <r>
      <rPr>
        <sz val="8"/>
        <color theme="1"/>
        <rFont val="Calibri"/>
        <family val="2"/>
        <scheme val="minor"/>
      </rPr>
      <t>BJ</t>
    </r>
    <r>
      <rPr>
        <sz val="11"/>
        <color theme="1"/>
        <rFont val="Calibri"/>
        <family val="2"/>
        <scheme val="minor"/>
      </rPr>
      <t xml:space="preserve"> + F</t>
    </r>
    <r>
      <rPr>
        <sz val="8"/>
        <color theme="1"/>
        <rFont val="Calibri"/>
        <family val="2"/>
        <scheme val="minor"/>
      </rPr>
      <t>BJ</t>
    </r>
    <r>
      <rPr>
        <sz val="11"/>
        <color theme="1"/>
        <rFont val="Calibri"/>
        <family val="2"/>
        <scheme val="minor"/>
      </rPr>
      <t>)) * P * 0,3</t>
    </r>
  </si>
  <si>
    <r>
      <t>WN</t>
    </r>
    <r>
      <rPr>
        <sz val="8"/>
        <color theme="1"/>
        <rFont val="Calibri"/>
        <family val="2"/>
        <scheme val="minor"/>
      </rPr>
      <t>RATIJ3</t>
    </r>
    <r>
      <rPr>
        <sz val="11"/>
        <color theme="1"/>
        <rFont val="Calibri"/>
        <family val="2"/>
        <scheme val="minor"/>
      </rPr>
      <t xml:space="preserve"> + WN</t>
    </r>
    <r>
      <rPr>
        <sz val="8"/>
        <color theme="1"/>
        <rFont val="Calibri"/>
        <family val="2"/>
        <scheme val="minor"/>
      </rPr>
      <t>LWTIJ3</t>
    </r>
  </si>
  <si>
    <r>
      <t>(D1</t>
    </r>
    <r>
      <rPr>
        <sz val="8"/>
        <color theme="1"/>
        <rFont val="Calibri"/>
        <family val="2"/>
        <scheme val="minor"/>
      </rPr>
      <t>IJ3</t>
    </r>
    <r>
      <rPr>
        <sz val="11"/>
        <color theme="1"/>
        <rFont val="Calibri"/>
        <family val="2"/>
        <scheme val="minor"/>
      </rPr>
      <t xml:space="preserve"> + D2</t>
    </r>
    <r>
      <rPr>
        <sz val="8"/>
        <color theme="1"/>
        <rFont val="Calibri"/>
        <family val="2"/>
        <scheme val="minor"/>
      </rPr>
      <t>IJ3</t>
    </r>
    <r>
      <rPr>
        <sz val="11"/>
        <color theme="1"/>
        <rFont val="Calibri"/>
        <family val="2"/>
        <scheme val="minor"/>
      </rPr>
      <t xml:space="preserve"> + E</t>
    </r>
    <r>
      <rPr>
        <sz val="8"/>
        <color theme="1"/>
        <rFont val="Calibri"/>
        <family val="2"/>
        <scheme val="minor"/>
      </rPr>
      <t>IJ3</t>
    </r>
    <r>
      <rPr>
        <sz val="11"/>
        <color theme="1"/>
        <rFont val="Calibri"/>
        <family val="2"/>
        <scheme val="minor"/>
      </rPr>
      <t xml:space="preserve"> + F</t>
    </r>
    <r>
      <rPr>
        <sz val="8"/>
        <color theme="1"/>
        <rFont val="Calibri"/>
        <family val="2"/>
        <scheme val="minor"/>
      </rPr>
      <t>IJ3</t>
    </r>
    <r>
      <rPr>
        <sz val="11"/>
        <color theme="1"/>
        <rFont val="Calibri"/>
        <family val="2"/>
        <scheme val="minor"/>
      </rPr>
      <t>) – (E</t>
    </r>
    <r>
      <rPr>
        <sz val="8"/>
        <color theme="1"/>
        <rFont val="Calibri"/>
        <family val="2"/>
        <scheme val="minor"/>
      </rPr>
      <t>BJ</t>
    </r>
    <r>
      <rPr>
        <sz val="11"/>
        <color theme="1"/>
        <rFont val="Calibri"/>
        <family val="2"/>
        <scheme val="minor"/>
      </rPr>
      <t xml:space="preserve"> + F</t>
    </r>
    <r>
      <rPr>
        <sz val="8"/>
        <color theme="1"/>
        <rFont val="Calibri"/>
        <family val="2"/>
        <scheme val="minor"/>
      </rPr>
      <t>BJ</t>
    </r>
    <r>
      <rPr>
        <sz val="11"/>
        <color theme="1"/>
        <rFont val="Calibri"/>
        <family val="2"/>
        <scheme val="minor"/>
      </rPr>
      <t>)</t>
    </r>
  </si>
  <si>
    <r>
      <t>Vorabzug Preisanteil BW-Tarif = (D1</t>
    </r>
    <r>
      <rPr>
        <sz val="8"/>
        <color theme="1"/>
        <rFont val="Calibri"/>
        <family val="2"/>
        <scheme val="minor"/>
      </rPr>
      <t>IJ1</t>
    </r>
    <r>
      <rPr>
        <sz val="11"/>
        <color theme="1"/>
        <rFont val="Calibri"/>
        <family val="2"/>
        <scheme val="minor"/>
      </rPr>
      <t xml:space="preserve"> * G</t>
    </r>
    <r>
      <rPr>
        <sz val="8"/>
        <color theme="1"/>
        <rFont val="Calibri"/>
        <family val="2"/>
        <scheme val="minor"/>
      </rPr>
      <t>IJ1</t>
    </r>
    <r>
      <rPr>
        <sz val="11"/>
        <color theme="1"/>
        <rFont val="Calibri"/>
        <family val="2"/>
        <scheme val="minor"/>
      </rPr>
      <t>) + (D2</t>
    </r>
    <r>
      <rPr>
        <sz val="8"/>
        <color theme="1"/>
        <rFont val="Calibri"/>
        <family val="2"/>
        <scheme val="minor"/>
      </rPr>
      <t>IJ1</t>
    </r>
    <r>
      <rPr>
        <sz val="11"/>
        <color theme="1"/>
        <rFont val="Calibri"/>
        <family val="2"/>
        <scheme val="minor"/>
      </rPr>
      <t xml:space="preserve"> * H</t>
    </r>
    <r>
      <rPr>
        <sz val="8"/>
        <color theme="1"/>
        <rFont val="Calibri"/>
        <family val="2"/>
        <scheme val="minor"/>
      </rPr>
      <t>IJ1</t>
    </r>
    <r>
      <rPr>
        <sz val="11"/>
        <color theme="1"/>
        <rFont val="Calibri"/>
        <family val="2"/>
        <scheme val="minor"/>
      </rPr>
      <t>)</t>
    </r>
  </si>
  <si>
    <r>
      <t>(D1</t>
    </r>
    <r>
      <rPr>
        <sz val="8"/>
        <rFont val="Calibri"/>
        <family val="2"/>
        <scheme val="minor"/>
      </rPr>
      <t>IJ1</t>
    </r>
    <r>
      <rPr>
        <sz val="11"/>
        <rFont val="Calibri"/>
        <family val="2"/>
        <scheme val="minor"/>
      </rPr>
      <t xml:space="preserve"> * G</t>
    </r>
    <r>
      <rPr>
        <sz val="8"/>
        <rFont val="Calibri"/>
        <family val="2"/>
        <scheme val="minor"/>
      </rPr>
      <t>IJ1</t>
    </r>
    <r>
      <rPr>
        <sz val="11"/>
        <rFont val="Calibri"/>
        <family val="2"/>
        <scheme val="minor"/>
      </rPr>
      <t>) + (D2</t>
    </r>
    <r>
      <rPr>
        <sz val="8"/>
        <rFont val="Calibri"/>
        <family val="2"/>
        <scheme val="minor"/>
      </rPr>
      <t>IJ1</t>
    </r>
    <r>
      <rPr>
        <sz val="11"/>
        <rFont val="Calibri"/>
        <family val="2"/>
        <scheme val="minor"/>
      </rPr>
      <t xml:space="preserve"> * H</t>
    </r>
    <r>
      <rPr>
        <sz val="8"/>
        <rFont val="Calibri"/>
        <family val="2"/>
        <scheme val="minor"/>
      </rPr>
      <t>IJ1</t>
    </r>
    <r>
      <rPr>
        <sz val="11"/>
        <rFont val="Calibri"/>
        <family val="2"/>
        <scheme val="minor"/>
      </rPr>
      <t>)</t>
    </r>
  </si>
  <si>
    <r>
      <t>Vorabzug Preisanteil BW-Tarif = (D1</t>
    </r>
    <r>
      <rPr>
        <sz val="8"/>
        <color theme="1"/>
        <rFont val="Calibri"/>
        <family val="2"/>
        <scheme val="minor"/>
      </rPr>
      <t>IJ2</t>
    </r>
    <r>
      <rPr>
        <sz val="11"/>
        <color theme="1"/>
        <rFont val="Calibri"/>
        <family val="2"/>
        <scheme val="minor"/>
      </rPr>
      <t xml:space="preserve"> * G</t>
    </r>
    <r>
      <rPr>
        <sz val="8"/>
        <color theme="1"/>
        <rFont val="Calibri"/>
        <family val="2"/>
        <scheme val="minor"/>
      </rPr>
      <t>IJ2</t>
    </r>
    <r>
      <rPr>
        <sz val="11"/>
        <color theme="1"/>
        <rFont val="Calibri"/>
        <family val="2"/>
        <scheme val="minor"/>
      </rPr>
      <t>) + (D2</t>
    </r>
    <r>
      <rPr>
        <sz val="8"/>
        <color theme="1"/>
        <rFont val="Calibri"/>
        <family val="2"/>
        <scheme val="minor"/>
      </rPr>
      <t>IJ2</t>
    </r>
    <r>
      <rPr>
        <sz val="11"/>
        <color theme="1"/>
        <rFont val="Calibri"/>
        <family val="2"/>
        <scheme val="minor"/>
      </rPr>
      <t xml:space="preserve"> * H</t>
    </r>
    <r>
      <rPr>
        <sz val="8"/>
        <color theme="1"/>
        <rFont val="Calibri"/>
        <family val="2"/>
        <scheme val="minor"/>
      </rPr>
      <t>IJ2</t>
    </r>
    <r>
      <rPr>
        <sz val="11"/>
        <color theme="1"/>
        <rFont val="Calibri"/>
        <family val="2"/>
        <scheme val="minor"/>
      </rPr>
      <t>)</t>
    </r>
  </si>
  <si>
    <r>
      <t>(D1</t>
    </r>
    <r>
      <rPr>
        <sz val="8"/>
        <rFont val="Calibri"/>
        <family val="2"/>
        <scheme val="minor"/>
      </rPr>
      <t>IJ2</t>
    </r>
    <r>
      <rPr>
        <sz val="11"/>
        <rFont val="Calibri"/>
        <family val="2"/>
        <scheme val="minor"/>
      </rPr>
      <t xml:space="preserve"> * G</t>
    </r>
    <r>
      <rPr>
        <sz val="8"/>
        <rFont val="Calibri"/>
        <family val="2"/>
        <scheme val="minor"/>
      </rPr>
      <t>IJ2</t>
    </r>
    <r>
      <rPr>
        <sz val="11"/>
        <rFont val="Calibri"/>
        <family val="2"/>
        <scheme val="minor"/>
      </rPr>
      <t>) + (D2</t>
    </r>
    <r>
      <rPr>
        <sz val="8"/>
        <rFont val="Calibri"/>
        <family val="2"/>
        <scheme val="minor"/>
      </rPr>
      <t>IJ2</t>
    </r>
    <r>
      <rPr>
        <sz val="11"/>
        <rFont val="Calibri"/>
        <family val="2"/>
        <scheme val="minor"/>
      </rPr>
      <t xml:space="preserve"> * H</t>
    </r>
    <r>
      <rPr>
        <sz val="8"/>
        <rFont val="Calibri"/>
        <family val="2"/>
        <scheme val="minor"/>
      </rPr>
      <t>IJ2</t>
    </r>
    <r>
      <rPr>
        <sz val="11"/>
        <rFont val="Calibri"/>
        <family val="2"/>
        <scheme val="minor"/>
      </rPr>
      <t>)</t>
    </r>
  </si>
  <si>
    <r>
      <t>Vorabzug Preisanteil BW-Tarif = (D1</t>
    </r>
    <r>
      <rPr>
        <sz val="8"/>
        <color theme="1"/>
        <rFont val="Calibri"/>
        <family val="2"/>
        <scheme val="minor"/>
      </rPr>
      <t>IJ3</t>
    </r>
    <r>
      <rPr>
        <sz val="11"/>
        <color theme="1"/>
        <rFont val="Calibri"/>
        <family val="2"/>
        <scheme val="minor"/>
      </rPr>
      <t xml:space="preserve"> * G</t>
    </r>
    <r>
      <rPr>
        <sz val="8"/>
        <color theme="1"/>
        <rFont val="Calibri"/>
        <family val="2"/>
        <scheme val="minor"/>
      </rPr>
      <t>IJ3</t>
    </r>
    <r>
      <rPr>
        <sz val="11"/>
        <color theme="1"/>
        <rFont val="Calibri"/>
        <family val="2"/>
        <scheme val="minor"/>
      </rPr>
      <t>) + (D2</t>
    </r>
    <r>
      <rPr>
        <sz val="8"/>
        <color theme="1"/>
        <rFont val="Calibri"/>
        <family val="2"/>
        <scheme val="minor"/>
      </rPr>
      <t>IJ3</t>
    </r>
    <r>
      <rPr>
        <sz val="11"/>
        <color theme="1"/>
        <rFont val="Calibri"/>
        <family val="2"/>
        <scheme val="minor"/>
      </rPr>
      <t xml:space="preserve"> * H</t>
    </r>
    <r>
      <rPr>
        <sz val="8"/>
        <color theme="1"/>
        <rFont val="Calibri"/>
        <family val="2"/>
        <scheme val="minor"/>
      </rPr>
      <t>IJ3</t>
    </r>
    <r>
      <rPr>
        <sz val="11"/>
        <color theme="1"/>
        <rFont val="Calibri"/>
        <family val="2"/>
        <scheme val="minor"/>
      </rPr>
      <t>)</t>
    </r>
  </si>
  <si>
    <r>
      <t>(D1</t>
    </r>
    <r>
      <rPr>
        <sz val="8"/>
        <rFont val="Calibri"/>
        <family val="2"/>
        <scheme val="minor"/>
      </rPr>
      <t>IJ3</t>
    </r>
    <r>
      <rPr>
        <sz val="11"/>
        <rFont val="Calibri"/>
        <family val="2"/>
        <scheme val="minor"/>
      </rPr>
      <t xml:space="preserve"> * G</t>
    </r>
    <r>
      <rPr>
        <sz val="8"/>
        <rFont val="Calibri"/>
        <family val="2"/>
        <scheme val="minor"/>
      </rPr>
      <t>IJ3</t>
    </r>
    <r>
      <rPr>
        <sz val="11"/>
        <rFont val="Calibri"/>
        <family val="2"/>
        <scheme val="minor"/>
      </rPr>
      <t>) + (D2</t>
    </r>
    <r>
      <rPr>
        <sz val="8"/>
        <rFont val="Calibri"/>
        <family val="2"/>
        <scheme val="minor"/>
      </rPr>
      <t>IJ3</t>
    </r>
    <r>
      <rPr>
        <sz val="11"/>
        <rFont val="Calibri"/>
        <family val="2"/>
        <scheme val="minor"/>
      </rPr>
      <t xml:space="preserve"> * H</t>
    </r>
    <r>
      <rPr>
        <sz val="8"/>
        <rFont val="Calibri"/>
        <family val="2"/>
        <scheme val="minor"/>
      </rPr>
      <t>IJ3</t>
    </r>
    <r>
      <rPr>
        <sz val="11"/>
        <rFont val="Calibri"/>
        <family val="2"/>
        <scheme val="minor"/>
      </rPr>
      <t>)</t>
    </r>
  </si>
  <si>
    <t>Hinweis: Für die Werte, die Sie in den Spalten IJ1, IJ2 und IJ3 angeben müssen, sind im ersten Antrag qualifizierte Prognosen anzugeben.</t>
  </si>
  <si>
    <t>Preisanteil BW-Tarif Jugendticket 1 (brutto; Jahreswert)</t>
  </si>
  <si>
    <t>Preisanteil BW-Tarif Jugendticket 2 (brutto; Jahreswert)</t>
  </si>
  <si>
    <t>1. Schritt: Fortschreibung Demographie</t>
  </si>
  <si>
    <t>2. Schritt: Fortschreibung Preis</t>
  </si>
  <si>
    <r>
      <t>(A</t>
    </r>
    <r>
      <rPr>
        <sz val="8"/>
        <color theme="1"/>
        <rFont val="Calibri"/>
        <family val="2"/>
        <scheme val="minor"/>
      </rPr>
      <t>RJ</t>
    </r>
    <r>
      <rPr>
        <sz val="11"/>
        <color theme="1"/>
        <rFont val="Calibri"/>
        <family val="2"/>
        <scheme val="minor"/>
      </rPr>
      <t xml:space="preserve"> + B</t>
    </r>
    <r>
      <rPr>
        <sz val="8"/>
        <color theme="1"/>
        <rFont val="Calibri"/>
        <family val="2"/>
        <scheme val="minor"/>
      </rPr>
      <t>RJ</t>
    </r>
    <r>
      <rPr>
        <sz val="11"/>
        <color theme="1"/>
        <rFont val="Calibri"/>
        <family val="2"/>
        <scheme val="minor"/>
      </rPr>
      <t>) * (1 + U</t>
    </r>
    <r>
      <rPr>
        <sz val="8"/>
        <color theme="1"/>
        <rFont val="Calibri"/>
        <family val="2"/>
        <scheme val="minor"/>
      </rPr>
      <t>2022</t>
    </r>
    <r>
      <rPr>
        <sz val="11"/>
        <color theme="1"/>
        <rFont val="Calibri"/>
        <family val="2"/>
        <scheme val="minor"/>
      </rPr>
      <t>)</t>
    </r>
  </si>
  <si>
    <r>
      <t>Ergebnis Schritt 1 * (1 + T</t>
    </r>
    <r>
      <rPr>
        <sz val="8"/>
        <color theme="1"/>
        <rFont val="Calibri"/>
        <family val="2"/>
        <scheme val="minor"/>
      </rPr>
      <t>2022</t>
    </r>
    <r>
      <rPr>
        <sz val="11"/>
        <color theme="1"/>
        <rFont val="Calibri"/>
        <family val="2"/>
        <scheme val="minor"/>
      </rPr>
      <t>)</t>
    </r>
  </si>
  <si>
    <t>1. Schritt: Fortschreibung Demographie: prozentuale Veränderung der Bevölkerungszahl in der Altersgruppe 6 bis 27 Jahre im Verbundgebiet im Istjahr gegenüber jeweils fortgeschriebenem Referenzjahr (Ausnahme beim ersten Jahr mit Jugendticket: hier Fortschreibung gegenüber Referenzjahr)</t>
  </si>
  <si>
    <t>2. Schritt: Fortschreibung Preis: durchschnittliche prozentuale Fortschreibung der Zeitkartentarife des Verbundtarifs im Istjahr gegenüber jeweils fortgeschriebenem Referenzjahr (Ausnahme beim ersten Jahr mit Jugendticket: hier Fortschreibung gegenüber Referenzjahr)</t>
  </si>
  <si>
    <r>
      <t>1 + U</t>
    </r>
    <r>
      <rPr>
        <sz val="8"/>
        <color theme="1"/>
        <rFont val="Calibri"/>
        <family val="2"/>
        <scheme val="minor"/>
      </rPr>
      <t>IJ1</t>
    </r>
  </si>
  <si>
    <r>
      <t>1 + T</t>
    </r>
    <r>
      <rPr>
        <sz val="8"/>
        <color theme="1"/>
        <rFont val="Calibri"/>
        <family val="2"/>
        <scheme val="minor"/>
      </rPr>
      <t>IJ1</t>
    </r>
  </si>
  <si>
    <r>
      <t>1 + U</t>
    </r>
    <r>
      <rPr>
        <sz val="8"/>
        <color theme="1"/>
        <rFont val="Calibri"/>
        <family val="2"/>
        <scheme val="minor"/>
      </rPr>
      <t>IJ2</t>
    </r>
  </si>
  <si>
    <r>
      <t>1 + T</t>
    </r>
    <r>
      <rPr>
        <sz val="8"/>
        <color theme="1"/>
        <rFont val="Calibri"/>
        <family val="2"/>
        <scheme val="minor"/>
      </rPr>
      <t>IJ2</t>
    </r>
  </si>
  <si>
    <r>
      <t>1 + U</t>
    </r>
    <r>
      <rPr>
        <sz val="8"/>
        <color theme="1"/>
        <rFont val="Calibri"/>
        <family val="2"/>
        <scheme val="minor"/>
      </rPr>
      <t>IJ3</t>
    </r>
  </si>
  <si>
    <r>
      <t>1 + T</t>
    </r>
    <r>
      <rPr>
        <sz val="8"/>
        <color theme="1"/>
        <rFont val="Calibri"/>
        <family val="2"/>
        <scheme val="minor"/>
      </rPr>
      <t>IJ3</t>
    </r>
  </si>
  <si>
    <r>
      <t>(A</t>
    </r>
    <r>
      <rPr>
        <sz val="8"/>
        <color theme="1"/>
        <rFont val="Calibri"/>
        <family val="2"/>
        <scheme val="minor"/>
      </rPr>
      <t>RJ</t>
    </r>
    <r>
      <rPr>
        <sz val="11"/>
        <color theme="1"/>
        <rFont val="Calibri"/>
        <family val="2"/>
        <scheme val="minor"/>
      </rPr>
      <t xml:space="preserve"> + B</t>
    </r>
    <r>
      <rPr>
        <sz val="8"/>
        <color theme="1"/>
        <rFont val="Calibri"/>
        <family val="2"/>
        <scheme val="minor"/>
      </rPr>
      <t>RJ</t>
    </r>
    <r>
      <rPr>
        <sz val="11"/>
        <color theme="1"/>
        <rFont val="Calibri"/>
        <family val="2"/>
        <scheme val="minor"/>
      </rPr>
      <t>) * (1 + U</t>
    </r>
    <r>
      <rPr>
        <sz val="8"/>
        <color theme="1"/>
        <rFont val="Calibri"/>
        <family val="2"/>
        <scheme val="minor"/>
      </rPr>
      <t>2022) * (</t>
    </r>
    <r>
      <rPr>
        <sz val="11"/>
        <color theme="1"/>
        <rFont val="Calibri"/>
        <family val="2"/>
        <scheme val="minor"/>
      </rPr>
      <t>1 + T</t>
    </r>
    <r>
      <rPr>
        <sz val="8"/>
        <color theme="1"/>
        <rFont val="Calibri"/>
        <family val="2"/>
        <scheme val="minor"/>
      </rPr>
      <t>2022</t>
    </r>
    <r>
      <rPr>
        <sz val="11"/>
        <color theme="1"/>
        <rFont val="Calibri"/>
        <family val="2"/>
        <scheme val="minor"/>
      </rPr>
      <t>)
= fortgeschriebene Einnahmen aus RJ * (1 + U2022) * (1 + T2022)</t>
    </r>
  </si>
  <si>
    <r>
      <t>WN</t>
    </r>
    <r>
      <rPr>
        <sz val="8"/>
        <color theme="1"/>
        <rFont val="Calibri"/>
        <family val="2"/>
        <scheme val="minor"/>
      </rPr>
      <t>RATIJ1</t>
    </r>
    <r>
      <rPr>
        <sz val="11"/>
        <color theme="1"/>
        <rFont val="Calibri"/>
        <family val="2"/>
        <scheme val="minor"/>
      </rPr>
      <t>= ((A</t>
    </r>
    <r>
      <rPr>
        <sz val="8"/>
        <color theme="1"/>
        <rFont val="Calibri"/>
        <family val="2"/>
        <scheme val="minor"/>
      </rPr>
      <t>FRJ</t>
    </r>
    <r>
      <rPr>
        <sz val="11"/>
        <color theme="1"/>
        <rFont val="Calibri"/>
        <family val="2"/>
        <scheme val="minor"/>
      </rPr>
      <t xml:space="preserve"> + B</t>
    </r>
    <r>
      <rPr>
        <sz val="8"/>
        <color theme="1"/>
        <rFont val="Calibri"/>
        <family val="2"/>
        <scheme val="minor"/>
      </rPr>
      <t>FRJ</t>
    </r>
    <r>
      <rPr>
        <sz val="11"/>
        <color theme="1"/>
        <rFont val="Calibri"/>
        <family val="2"/>
        <scheme val="minor"/>
      </rPr>
      <t>) * (1 + T) * (1 + U) – (C</t>
    </r>
    <r>
      <rPr>
        <sz val="8"/>
        <color theme="1"/>
        <rFont val="Calibri"/>
        <family val="2"/>
        <scheme val="minor"/>
      </rPr>
      <t>IJ1</t>
    </r>
    <r>
      <rPr>
        <sz val="11"/>
        <color theme="1"/>
        <rFont val="Calibri"/>
        <family val="2"/>
        <scheme val="minor"/>
      </rPr>
      <t xml:space="preserve"> + A</t>
    </r>
    <r>
      <rPr>
        <sz val="8"/>
        <color theme="1"/>
        <rFont val="Calibri"/>
        <family val="2"/>
        <scheme val="minor"/>
      </rPr>
      <t>IJ1</t>
    </r>
    <r>
      <rPr>
        <sz val="11"/>
        <color theme="1"/>
        <rFont val="Calibri"/>
        <family val="2"/>
        <scheme val="minor"/>
      </rPr>
      <t xml:space="preserve"> + B</t>
    </r>
    <r>
      <rPr>
        <sz val="8"/>
        <color theme="1"/>
        <rFont val="Calibri"/>
        <family val="2"/>
        <scheme val="minor"/>
      </rPr>
      <t>IJ1</t>
    </r>
    <r>
      <rPr>
        <sz val="11"/>
        <color theme="1"/>
        <rFont val="Calibri"/>
        <family val="2"/>
        <scheme val="minor"/>
      </rPr>
      <t>)) * 1,035 * (1+S</t>
    </r>
    <r>
      <rPr>
        <sz val="8"/>
        <color theme="1"/>
        <rFont val="Calibri"/>
        <family val="2"/>
        <scheme val="minor"/>
      </rPr>
      <t>IJ1</t>
    </r>
    <r>
      <rPr>
        <sz val="11"/>
        <color theme="1"/>
        <rFont val="Calibri"/>
        <family val="2"/>
        <scheme val="minor"/>
      </rPr>
      <t>)</t>
    </r>
  </si>
  <si>
    <r>
      <t>WN</t>
    </r>
    <r>
      <rPr>
        <sz val="8"/>
        <color theme="1"/>
        <rFont val="Calibri"/>
        <family val="2"/>
        <scheme val="minor"/>
      </rPr>
      <t>RATIJ2</t>
    </r>
    <r>
      <rPr>
        <sz val="11"/>
        <color theme="1"/>
        <rFont val="Calibri"/>
        <family val="2"/>
        <scheme val="minor"/>
      </rPr>
      <t>= ((A</t>
    </r>
    <r>
      <rPr>
        <sz val="8"/>
        <color theme="1"/>
        <rFont val="Calibri"/>
        <family val="2"/>
        <scheme val="minor"/>
      </rPr>
      <t>FRJ</t>
    </r>
    <r>
      <rPr>
        <sz val="11"/>
        <color theme="1"/>
        <rFont val="Calibri"/>
        <family val="2"/>
        <scheme val="minor"/>
      </rPr>
      <t xml:space="preserve"> + B</t>
    </r>
    <r>
      <rPr>
        <sz val="8"/>
        <color theme="1"/>
        <rFont val="Calibri"/>
        <family val="2"/>
        <scheme val="minor"/>
      </rPr>
      <t>FRJ</t>
    </r>
    <r>
      <rPr>
        <sz val="11"/>
        <color theme="1"/>
        <rFont val="Calibri"/>
        <family val="2"/>
        <scheme val="minor"/>
      </rPr>
      <t>) * (1 + T) * (1 + U) – (C</t>
    </r>
    <r>
      <rPr>
        <sz val="8"/>
        <color theme="1"/>
        <rFont val="Calibri"/>
        <family val="2"/>
        <scheme val="minor"/>
      </rPr>
      <t>IJ2</t>
    </r>
    <r>
      <rPr>
        <sz val="11"/>
        <color theme="1"/>
        <rFont val="Calibri"/>
        <family val="2"/>
        <scheme val="minor"/>
      </rPr>
      <t xml:space="preserve"> + A</t>
    </r>
    <r>
      <rPr>
        <sz val="8"/>
        <color theme="1"/>
        <rFont val="Calibri"/>
        <family val="2"/>
        <scheme val="minor"/>
      </rPr>
      <t>IJ2</t>
    </r>
    <r>
      <rPr>
        <sz val="11"/>
        <color theme="1"/>
        <rFont val="Calibri"/>
        <family val="2"/>
        <scheme val="minor"/>
      </rPr>
      <t xml:space="preserve"> + B</t>
    </r>
    <r>
      <rPr>
        <sz val="8"/>
        <color theme="1"/>
        <rFont val="Calibri"/>
        <family val="2"/>
        <scheme val="minor"/>
      </rPr>
      <t>IJ2</t>
    </r>
    <r>
      <rPr>
        <sz val="11"/>
        <color theme="1"/>
        <rFont val="Calibri"/>
        <family val="2"/>
        <scheme val="minor"/>
      </rPr>
      <t>)) * 1,035 * (1+S</t>
    </r>
    <r>
      <rPr>
        <sz val="8"/>
        <color theme="1"/>
        <rFont val="Calibri"/>
        <family val="2"/>
        <scheme val="minor"/>
      </rPr>
      <t>IJ2</t>
    </r>
    <r>
      <rPr>
        <sz val="11"/>
        <color theme="1"/>
        <rFont val="Calibri"/>
        <family val="2"/>
        <scheme val="minor"/>
      </rPr>
      <t>)</t>
    </r>
  </si>
  <si>
    <r>
      <t>WN</t>
    </r>
    <r>
      <rPr>
        <sz val="8"/>
        <color theme="1"/>
        <rFont val="Calibri"/>
        <family val="2"/>
        <scheme val="minor"/>
      </rPr>
      <t>RATIJ3</t>
    </r>
    <r>
      <rPr>
        <sz val="11"/>
        <color theme="1"/>
        <rFont val="Calibri"/>
        <family val="2"/>
        <scheme val="minor"/>
      </rPr>
      <t>= ((A</t>
    </r>
    <r>
      <rPr>
        <sz val="8"/>
        <color theme="1"/>
        <rFont val="Calibri"/>
        <family val="2"/>
        <scheme val="minor"/>
      </rPr>
      <t>FRJ</t>
    </r>
    <r>
      <rPr>
        <sz val="11"/>
        <color theme="1"/>
        <rFont val="Calibri"/>
        <family val="2"/>
        <scheme val="minor"/>
      </rPr>
      <t xml:space="preserve"> + B</t>
    </r>
    <r>
      <rPr>
        <sz val="8"/>
        <color theme="1"/>
        <rFont val="Calibri"/>
        <family val="2"/>
        <scheme val="minor"/>
      </rPr>
      <t>FRJ</t>
    </r>
    <r>
      <rPr>
        <sz val="11"/>
        <color theme="1"/>
        <rFont val="Calibri"/>
        <family val="2"/>
        <scheme val="minor"/>
      </rPr>
      <t>) * (1 + T) * (1 + U) – (C</t>
    </r>
    <r>
      <rPr>
        <sz val="8"/>
        <color theme="1"/>
        <rFont val="Calibri"/>
        <family val="2"/>
        <scheme val="minor"/>
      </rPr>
      <t>IJ3</t>
    </r>
    <r>
      <rPr>
        <sz val="11"/>
        <color theme="1"/>
        <rFont val="Calibri"/>
        <family val="2"/>
        <scheme val="minor"/>
      </rPr>
      <t xml:space="preserve"> + A</t>
    </r>
    <r>
      <rPr>
        <sz val="8"/>
        <color theme="1"/>
        <rFont val="Calibri"/>
        <family val="2"/>
        <scheme val="minor"/>
      </rPr>
      <t>IJ3</t>
    </r>
    <r>
      <rPr>
        <sz val="11"/>
        <color theme="1"/>
        <rFont val="Calibri"/>
        <family val="2"/>
        <scheme val="minor"/>
      </rPr>
      <t xml:space="preserve"> + B</t>
    </r>
    <r>
      <rPr>
        <sz val="8"/>
        <color theme="1"/>
        <rFont val="Calibri"/>
        <family val="2"/>
        <scheme val="minor"/>
      </rPr>
      <t>IJ3</t>
    </r>
    <r>
      <rPr>
        <sz val="11"/>
        <color theme="1"/>
        <rFont val="Calibri"/>
        <family val="2"/>
        <scheme val="minor"/>
      </rPr>
      <t>)) * 1,035 * (1+S</t>
    </r>
    <r>
      <rPr>
        <sz val="8"/>
        <color theme="1"/>
        <rFont val="Calibri"/>
        <family val="2"/>
        <scheme val="minor"/>
      </rPr>
      <t>IJ3</t>
    </r>
    <r>
      <rPr>
        <sz val="11"/>
        <color theme="1"/>
        <rFont val="Calibri"/>
        <family val="2"/>
        <scheme val="minor"/>
      </rPr>
      <t>)</t>
    </r>
  </si>
  <si>
    <t>Vorangestellter Rechnungsschritt</t>
  </si>
  <si>
    <t>P1</t>
  </si>
  <si>
    <t>Preis Jugendticket 1 (für Schüler, Azubis, FWD-Leistende und Jugendliche unter 21); netto; Jahreswert; brutto = 365/1,07)</t>
  </si>
  <si>
    <t>D2.1</t>
  </si>
  <si>
    <t>Stückzahlen des Jugendtickets 2 (für Studierende ohne SOLI)</t>
  </si>
  <si>
    <t>P2.1</t>
  </si>
  <si>
    <t>Preis Jugendticket 2 ohne SOLI (Studierende, in Verbünden ohne Semesterticketverträge; netto; Jahreswert; brutto = 365/1,07)</t>
  </si>
  <si>
    <t>∑D</t>
  </si>
  <si>
    <t>Summe der Stückzahlen des Jugendtickets</t>
  </si>
  <si>
    <t>Stückzahlen des Jugendtickets 1 geteilt durch die Summe der Gesamtstückzahlen des Jugendtickets multipliziert mit dem Preis Jugendticket 1</t>
  </si>
  <si>
    <t>Stückzahlen des Jugendtickets 2 (für Studierende; gesamt)</t>
  </si>
  <si>
    <t>Preis Jugendticket (gewichteter Mittelwert der Preise)</t>
  </si>
  <si>
    <t>Stückzahlen des Jugendtickets 1 (für Schüler, Azubis, FWD-Leistende und sonstige Jugendliche unter 21 Jahren)</t>
  </si>
  <si>
    <t>Parameter-Eingabe P</t>
  </si>
  <si>
    <t>P2.2.1</t>
  </si>
  <si>
    <t>P2.2.2</t>
  </si>
  <si>
    <t>P2.2.3</t>
  </si>
  <si>
    <t>P2.2.4</t>
  </si>
  <si>
    <t>D2.2.1</t>
  </si>
  <si>
    <t>D2.2.2</t>
  </si>
  <si>
    <t>D2.2.3</t>
  </si>
  <si>
    <t>D2.2.4</t>
  </si>
  <si>
    <t>Stückzahlen des Jugendtickets 2.1 ohne SOLI geteilt durch die Summe der Gesamtstückzahlen des Jugendtickets multipliziert mit dem Preis Jugendticket 2.1</t>
  </si>
  <si>
    <t>Stückzahlen des Jugendtickets 2.2.1 geteilt durch die Summe der Gesamtstückzahlen des Jugendtickets multipliziert mit dem Preis Jugendticket 2.2.1</t>
  </si>
  <si>
    <t>Stückzahlen des Jugendtickets 2.2.2 geteilt durch die Summe der Gesamtstückzahlen des Jugendtickets multipliziert mit dem Preis Jugendticket 2.2.2</t>
  </si>
  <si>
    <t>Stückzahlen des Jugendtickets 2.2.3 geteilt durch die Summe der Gesamtstückzahlen des Jugendtickets multipliziert mit dem Preis Jugendticket 2.2.3</t>
  </si>
  <si>
    <t>Stückzahlen des Jugendtickets 2.2.4 geteilt durch die Summe der Gesamtstückzahlen des Jugendtickets multipliziert mit dem Preis Jugendticket 2.2.4</t>
  </si>
  <si>
    <t>Parameter P = (D1/∑D * P1) + (D2.1/∑D * P2.1) + (D2.2.1/∑D * P2.2.1) + (D2.2.2/∑D * P2.2.2) + (D2.2.3/∑D * P2.2.3) + (D2.2.4/∑D * P2.2.4)</t>
  </si>
  <si>
    <t>D1/∑D * P1</t>
  </si>
  <si>
    <t>D2.1/∑D * P2.1</t>
  </si>
  <si>
    <t>D2.2.1/∑D * P2.2.1</t>
  </si>
  <si>
    <t>D2.2.2/∑D * P2.2.2</t>
  </si>
  <si>
    <t>D2.2.3/∑D * P2.2.3</t>
  </si>
  <si>
    <t>D2.2.4/∑D * P2.2.4</t>
  </si>
  <si>
    <t>Stückzahlen des Jugendtickets 2 (für Studierende mit SOLI)</t>
  </si>
  <si>
    <t>Hinweis: Die Netto-Einnhamen müssen wie folgt berechnet werden:
(D1*P1)+(D2.1*P2.1)+etc.</t>
  </si>
  <si>
    <t>Gewichteter Mittelwert der Preise (netto)</t>
  </si>
  <si>
    <t>Gewichteter Mittelwert der Preise (netto) * 0,3</t>
  </si>
  <si>
    <t>Gewichteter Mittelwert der Preise</t>
  </si>
  <si>
    <t>Ergebnis</t>
  </si>
  <si>
    <t>Hinweis: Die Parameter-Eingabe und Berechnung befindet sich im gesonderten Reiter "Parameter-Eingabe P"</t>
  </si>
  <si>
    <t>wirtschaftlicher Nachteil im landesweiten Bereich aus der Anwendung des landesweiten Jugendtickets</t>
  </si>
  <si>
    <r>
      <t xml:space="preserve">Damit alle Preisoptionen in die Kalkulation miteinbezogen werden können, muss ein gewichteter Mittelwert der Preise gebildet werden. Dafür müssen in diesem Reiter alle in dem jeweiligen Verbundgebiet vorliegenden Preisoptionen angegeben werden (Preis Jugendticket 1 (für Schüler, Azubis, FWD-Leistende und Jugendliche unter 21) und Preis Jugendticket 2 (Studierende mit oder ohne SOLI)). Zusätzlich müssen die Stückzahlen (D1 bis D2.2.4 je Preisoption) aufgelistet werden.
</t>
    </r>
    <r>
      <rPr>
        <b/>
        <sz val="10"/>
        <color theme="1"/>
        <rFont val="Calibri"/>
        <family val="2"/>
        <scheme val="minor"/>
      </rPr>
      <t>Wichtig:</t>
    </r>
    <r>
      <rPr>
        <sz val="10"/>
        <color theme="1"/>
        <rFont val="Calibri"/>
        <family val="2"/>
        <scheme val="minor"/>
      </rPr>
      <t xml:space="preserve"> Geben Sie bei den Preisoptionen und Stückzahlen nur die an, die in Ihrem Verbundgebiet vorliegen. In die anderen Felder tragen Sie eine 0 ("null") ein! Liegen in Ihrem Verbundgebiet unterschiedliche Solidarbeiträge vor, können diese bei den Parametern P2.2.1-P2.2.4 und D2.2.1-D2.2.4 berrücksichtigt werden. Bei der Angabe muss vom Netto-Preis in Höhe von 341,12 € der im Verbundgebiet vorliegende SOLI abgezogen werden.</t>
    </r>
  </si>
  <si>
    <t>Hinweis: Die Parameter-Eingabe von D1 und D2 befindet sich im gesonderten Reiter "Parameter-Eingabe P"
Hinweis: Im Rahmen der Antragsprüfung behält sich das VM vor, die Annahmen der Stückzahlen auf eine maximale Umsteigerquote von 80% Umsteiger anzupassen.</t>
  </si>
  <si>
    <t>Parameter-Eingabe SPNV</t>
  </si>
  <si>
    <t>Preis Jugendticket 2 mit SOLI 
(Studierende, in Verbünden mit Semesterticketverträgen; netto; Jahreswert; brutto = (365 - 2 x SOLI) / 1,07)</t>
  </si>
  <si>
    <t>SPNV</t>
  </si>
  <si>
    <t>Hinweis: Es ist ein Erstattungssatz anzugeben. Wenn ein Erstattungssatz angegeben wird, welcher vom amtlichen Satz abweicht, sind dem VM die Berechnung und die Begründung nachzuweisen.</t>
  </si>
  <si>
    <t>Hinweis: Die Parameter-Eingabe und Berechnung befindet sich im gesonderten Reiter "Parameter-Eingabe SPNV"</t>
  </si>
  <si>
    <t>∑SPNV</t>
  </si>
  <si>
    <t>Einnahmen [netto] aus allen Zeitkarten Ausbildungsverkehr (Verbund- und Haustarife)</t>
  </si>
  <si>
    <t>Einnahmen [netto] aus allen Jedermannzeitkarten, deren InhaberInnen unter 21 Jahre alt sind (Verbund- und Haustarife)</t>
  </si>
  <si>
    <r>
      <t xml:space="preserve">Stückzahlen der Zeitkarten Ausbildungsverkehr (Verbund- und Haustarife)
</t>
    </r>
    <r>
      <rPr>
        <i/>
        <sz val="11"/>
        <color theme="1"/>
        <rFont val="Calibri"/>
        <family val="2"/>
        <scheme val="minor"/>
      </rPr>
      <t>(Hinweis: Es sind Jahresstückzahlen in Form von Personenäquivalenten anzugeben.)</t>
    </r>
  </si>
  <si>
    <r>
      <t xml:space="preserve">Stückzahlen der Jedermannzeitkarten, deren InhaberInnen unter 21 Jahre alt sind (Verbund- und Haustarife)
</t>
    </r>
    <r>
      <rPr>
        <i/>
        <sz val="11"/>
        <color theme="1"/>
        <rFont val="Calibri"/>
        <family val="2"/>
        <scheme val="minor"/>
      </rPr>
      <t>(Hinweis: Es sind Jahresstückzahlen in Form von Personenäquivalenten anzugeben.)</t>
    </r>
  </si>
  <si>
    <t xml:space="preserve">Vorabzug der Zuschüsse an den SPNV </t>
  </si>
  <si>
    <t>Vorabzug der Zuschüsse an den SPNV</t>
  </si>
  <si>
    <t xml:space="preserve">Summe Vorabzug der Zuschüsse an den SPNV </t>
  </si>
  <si>
    <t>Der Wert für den Vorabzug der Zuschüsse an den SNPV entspricht den Mindererlösen, die dem SPNV durch die Einführung des LWJT entstehen. Aus diesem Grund ergeben sich die vorwegab-zuziehenden Fördermittel aus der Differenz der in der EAV zugewiesenen Beträge für Zeitkarten im Ausbildungsverkehr (Netto-Einnahmen) zwischen Ist-Jahr und Referenzjahr.
Hinweis: Der Vorabzug der Zuschüsse an den SNPV bezieht sich nur auf die Ausbildungsverkehre.</t>
  </si>
  <si>
    <r>
      <t xml:space="preserve">Verkehrsunternehmen 
</t>
    </r>
    <r>
      <rPr>
        <i/>
        <sz val="10"/>
        <color theme="1"/>
        <rFont val="Calibri"/>
        <family val="2"/>
        <scheme val="minor"/>
      </rPr>
      <t>(Text-Eingabe)</t>
    </r>
  </si>
  <si>
    <r>
      <t xml:space="preserve">Uni / Hochschule; SOLI pro Semester
</t>
    </r>
    <r>
      <rPr>
        <i/>
        <sz val="10"/>
        <color theme="1"/>
        <rFont val="Calibri"/>
        <family val="2"/>
        <scheme val="minor"/>
      </rPr>
      <t>(Text-Eingabe)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</si>
</sst>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8" formatCode="#,##0.00\ &quot;€&quot;;[Red]\-#,##0.00\ &quot;€&quot;"/>
    <numFmt numFmtId="164" formatCode="#,##0.00\ &quot;€&quot;"/>
    <numFmt numFmtId="165" formatCode="0.0%"/>
    <numFmt numFmtId="166" formatCode="#,##0.000\ &quot;€&quot;"/>
    <numFmt numFmtId="167" formatCode="0.000"/>
  </numFmts>
  <fonts count="18" x14ac:knownFonts="1">
    <font>
      <sz val="11"/>
      <color theme="1"/>
      <name val="Calibri"/>
      <family val="2"/>
      <scheme val="minor"/>
    </font>
    <font>
      <b/>
      <sz val="11"/>
      <color theme="1"/>
      <name val="Calibri"/>
      <family val="2"/>
      <scheme val="minor"/>
    </font>
    <font>
      <sz val="11"/>
      <color rgb="FFFF0000"/>
      <name val="Calibri"/>
      <family val="2"/>
      <scheme val="minor"/>
    </font>
    <font>
      <sz val="11"/>
      <name val="Calibri"/>
      <family val="2"/>
      <scheme val="minor"/>
    </font>
    <font>
      <b/>
      <sz val="11"/>
      <color rgb="FFFF0000"/>
      <name val="Calibri"/>
      <family val="2"/>
      <scheme val="minor"/>
    </font>
    <font>
      <b/>
      <sz val="11"/>
      <name val="Calibri"/>
      <family val="2"/>
      <scheme val="minor"/>
    </font>
    <font>
      <sz val="11"/>
      <color theme="1"/>
      <name val="Calibri"/>
      <family val="2"/>
    </font>
    <font>
      <sz val="11"/>
      <color theme="1"/>
      <name val="Calibri"/>
      <family val="2"/>
      <scheme val="minor"/>
    </font>
    <font>
      <sz val="11"/>
      <color theme="1"/>
      <name val="Arial"/>
      <family val="2"/>
    </font>
    <font>
      <sz val="10"/>
      <color theme="1"/>
      <name val="Calibri"/>
      <family val="2"/>
      <scheme val="minor"/>
    </font>
    <font>
      <b/>
      <sz val="14"/>
      <color rgb="FFFF0000"/>
      <name val="Calibri"/>
      <family val="2"/>
      <scheme val="minor"/>
    </font>
    <font>
      <i/>
      <sz val="11"/>
      <name val="Calibri"/>
      <family val="2"/>
      <scheme val="minor"/>
    </font>
    <font>
      <i/>
      <sz val="11"/>
      <color theme="1"/>
      <name val="Calibri"/>
      <family val="2"/>
      <scheme val="minor"/>
    </font>
    <font>
      <sz val="8"/>
      <color theme="1"/>
      <name val="Calibri"/>
      <family val="2"/>
      <scheme val="minor"/>
    </font>
    <font>
      <sz val="8"/>
      <name val="Calibri"/>
      <family val="2"/>
      <scheme val="minor"/>
    </font>
    <font>
      <b/>
      <sz val="10"/>
      <color theme="1"/>
      <name val="Calibri"/>
      <family val="2"/>
      <scheme val="minor"/>
    </font>
    <font>
      <i/>
      <sz val="10"/>
      <name val="Calibri"/>
      <family val="2"/>
      <scheme val="minor"/>
    </font>
    <font>
      <i/>
      <sz val="10"/>
      <color theme="1"/>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9" tint="0.59999389629810485"/>
        <bgColor indexed="64"/>
      </patternFill>
    </fill>
  </fills>
  <borders count="103">
    <border>
      <left/>
      <right/>
      <top/>
      <bottom/>
      <diagonal/>
    </border>
    <border>
      <left style="thin">
        <color indexed="64"/>
      </left>
      <right style="medium">
        <color indexed="64"/>
      </right>
      <top/>
      <bottom style="medium">
        <color indexed="64"/>
      </bottom>
      <diagonal/>
    </border>
    <border>
      <left style="thin">
        <color indexed="64"/>
      </left>
      <right style="medium">
        <color indexed="64"/>
      </right>
      <top style="thin">
        <color theme="0" tint="-0.14999847407452621"/>
      </top>
      <bottom style="thin">
        <color theme="0" tint="-0.14999847407452621"/>
      </bottom>
      <diagonal/>
    </border>
    <border>
      <left/>
      <right/>
      <top/>
      <bottom style="medium">
        <color indexed="64"/>
      </bottom>
      <diagonal/>
    </border>
    <border>
      <left style="thin">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style="thin">
        <color theme="0" tint="-0.14999847407452621"/>
      </left>
      <right style="thin">
        <color theme="0" tint="-0.14999847407452621"/>
      </right>
      <top/>
      <bottom style="thin">
        <color theme="0" tint="-0.14999847407452621"/>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theme="0" tint="-0.14999847407452621"/>
      </bottom>
      <diagonal/>
    </border>
    <border>
      <left style="medium">
        <color indexed="64"/>
      </left>
      <right style="medium">
        <color indexed="64"/>
      </right>
      <top style="thin">
        <color theme="0" tint="-0.14999847407452621"/>
      </top>
      <bottom style="thin">
        <color theme="0" tint="-0.14999847407452621"/>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thin">
        <color theme="0" tint="-0.14999847407452621"/>
      </bottom>
      <diagonal/>
    </border>
    <border>
      <left/>
      <right/>
      <top style="thin">
        <color theme="0" tint="-0.14999847407452621"/>
      </top>
      <bottom style="thin">
        <color theme="0" tint="-0.14999847407452621"/>
      </bottom>
      <diagonal/>
    </border>
    <border>
      <left style="medium">
        <color indexed="64"/>
      </left>
      <right style="medium">
        <color indexed="64"/>
      </right>
      <top style="medium">
        <color indexed="64"/>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theme="0" tint="-0.14999847407452621"/>
      </left>
      <right style="thin">
        <color theme="0" tint="-0.14999847407452621"/>
      </right>
      <top/>
      <bottom/>
      <diagonal/>
    </border>
    <border>
      <left style="medium">
        <color indexed="64"/>
      </left>
      <right/>
      <top/>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theme="0" tint="-0.1499984740745262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theme="0" tint="-0.249977111117893"/>
      </right>
      <top/>
      <bottom style="thin">
        <color theme="0" tint="-0.249977111117893"/>
      </bottom>
      <diagonal/>
    </border>
    <border>
      <left style="thin">
        <color theme="0" tint="-0.249977111117893"/>
      </left>
      <right style="medium">
        <color indexed="64"/>
      </right>
      <top style="thin">
        <color theme="0" tint="-0.249977111117893"/>
      </top>
      <bottom style="thin">
        <color theme="0" tint="-0.249977111117893"/>
      </bottom>
      <diagonal/>
    </border>
    <border>
      <left style="thin">
        <color theme="0" tint="-0.249977111117893"/>
      </left>
      <right style="medium">
        <color indexed="64"/>
      </right>
      <top style="medium">
        <color indexed="64"/>
      </top>
      <bottom style="thin">
        <color theme="0" tint="-0.249977111117893"/>
      </bottom>
      <diagonal/>
    </border>
    <border>
      <left style="thin">
        <color theme="0" tint="-0.249977111117893"/>
      </left>
      <right style="thin">
        <color theme="0" tint="-0.249977111117893"/>
      </right>
      <top/>
      <bottom/>
      <diagonal/>
    </border>
    <border>
      <left style="thin">
        <color theme="0" tint="-0.249977111117893"/>
      </left>
      <right style="medium">
        <color indexed="64"/>
      </right>
      <top style="thin">
        <color theme="0" tint="-0.249977111117893"/>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style="thin">
        <color theme="0" tint="-0.14999847407452621"/>
      </right>
      <top style="medium">
        <color indexed="64"/>
      </top>
      <bottom style="medium">
        <color indexed="64"/>
      </bottom>
      <diagonal/>
    </border>
    <border>
      <left style="thin">
        <color theme="0" tint="-0.14999847407452621"/>
      </left>
      <right style="medium">
        <color indexed="64"/>
      </right>
      <top style="medium">
        <color indexed="64"/>
      </top>
      <bottom style="medium">
        <color indexed="64"/>
      </bottom>
      <diagonal/>
    </border>
    <border>
      <left style="thin">
        <color theme="0" tint="-0.14999847407452621"/>
      </left>
      <right/>
      <top/>
      <bottom/>
      <diagonal/>
    </border>
    <border>
      <left/>
      <right style="thin">
        <color theme="0" tint="-0.249977111117893"/>
      </right>
      <top/>
      <bottom/>
      <diagonal/>
    </border>
    <border>
      <left/>
      <right/>
      <top/>
      <bottom style="thin">
        <color theme="0" tint="-0.249977111117893"/>
      </bottom>
      <diagonal/>
    </border>
    <border>
      <left style="medium">
        <color indexed="64"/>
      </left>
      <right/>
      <top/>
      <bottom style="thin">
        <color theme="0" tint="-0.249977111117893"/>
      </bottom>
      <diagonal/>
    </border>
    <border>
      <left style="thin">
        <color indexed="64"/>
      </left>
      <right style="thin">
        <color indexed="64"/>
      </right>
      <top style="thin">
        <color indexed="64"/>
      </top>
      <bottom/>
      <diagonal/>
    </border>
    <border>
      <left/>
      <right/>
      <top style="medium">
        <color indexed="64"/>
      </top>
      <bottom style="thin">
        <color theme="0" tint="-0.249977111117893"/>
      </bottom>
      <diagonal/>
    </border>
    <border>
      <left style="medium">
        <color indexed="64"/>
      </left>
      <right style="thin">
        <color indexed="64"/>
      </right>
      <top style="thin">
        <color indexed="64"/>
      </top>
      <bottom/>
      <diagonal/>
    </border>
    <border>
      <left style="medium">
        <color indexed="64"/>
      </left>
      <right style="thin">
        <color theme="0" tint="-0.249977111117893"/>
      </right>
      <top style="medium">
        <color indexed="64"/>
      </top>
      <bottom/>
      <diagonal/>
    </border>
    <border>
      <left style="thin">
        <color indexed="64"/>
      </left>
      <right/>
      <top style="thin">
        <color theme="0" tint="-0.14999847407452621"/>
      </top>
      <bottom style="medium">
        <color indexed="64"/>
      </bottom>
      <diagonal/>
    </border>
    <border>
      <left style="thin">
        <color theme="0" tint="-0.249977111117893"/>
      </left>
      <right style="medium">
        <color indexed="64"/>
      </right>
      <top style="thin">
        <color theme="0" tint="-0.249977111117893"/>
      </top>
      <bottom style="medium">
        <color indexed="64"/>
      </bottom>
      <diagonal/>
    </border>
    <border>
      <left style="thin">
        <color theme="0" tint="-0.249977111117893"/>
      </left>
      <right style="thin">
        <color theme="0" tint="-0.249977111117893"/>
      </right>
      <top style="thin">
        <color theme="0" tint="-0.249977111117893"/>
      </top>
      <bottom style="medium">
        <color indexed="64"/>
      </bottom>
      <diagonal/>
    </border>
    <border>
      <left style="thin">
        <color theme="0" tint="-0.249977111117893"/>
      </left>
      <right/>
      <top style="thin">
        <color theme="0" tint="-0.249977111117893"/>
      </top>
      <bottom style="medium">
        <color indexed="64"/>
      </bottom>
      <diagonal/>
    </border>
    <border>
      <left/>
      <right/>
      <top style="medium">
        <color indexed="64"/>
      </top>
      <bottom/>
      <diagonal/>
    </border>
    <border>
      <left/>
      <right/>
      <top style="thin">
        <color theme="0" tint="-0.249977111117893"/>
      </top>
      <bottom/>
      <diagonal/>
    </border>
    <border>
      <left style="medium">
        <color indexed="64"/>
      </left>
      <right style="thin">
        <color theme="0" tint="-0.249977111117893"/>
      </right>
      <top/>
      <bottom/>
      <diagonal/>
    </border>
    <border>
      <left style="thin">
        <color theme="0" tint="-0.249977111117893"/>
      </left>
      <right style="thin">
        <color theme="0" tint="-0.249977111117893"/>
      </right>
      <top style="medium">
        <color indexed="64"/>
      </top>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medium">
        <color indexed="64"/>
      </top>
      <bottom style="thin">
        <color theme="0" tint="-0.249977111117893"/>
      </bottom>
      <diagonal/>
    </border>
    <border>
      <left style="medium">
        <color indexed="64"/>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medium">
        <color indexed="64"/>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medium">
        <color indexed="64"/>
      </left>
      <right style="medium">
        <color indexed="64"/>
      </right>
      <top style="thin">
        <color theme="0" tint="-0.14999847407452621"/>
      </top>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theme="0" tint="-0.14999847407452621"/>
      </bottom>
      <diagonal/>
    </border>
    <border>
      <left style="medium">
        <color indexed="64"/>
      </left>
      <right style="thin">
        <color indexed="64"/>
      </right>
      <top style="thin">
        <color theme="0" tint="-0.14999847407452621"/>
      </top>
      <bottom style="thin">
        <color theme="0" tint="-0.14999847407452621"/>
      </bottom>
      <diagonal/>
    </border>
    <border>
      <left style="medium">
        <color indexed="64"/>
      </left>
      <right style="thin">
        <color indexed="64"/>
      </right>
      <top/>
      <bottom style="medium">
        <color indexed="64"/>
      </bottom>
      <diagonal/>
    </border>
    <border>
      <left style="medium">
        <color indexed="64"/>
      </left>
      <right style="thin">
        <color indexed="64"/>
      </right>
      <top style="thin">
        <color theme="0" tint="-0.14999847407452621"/>
      </top>
      <bottom style="medium">
        <color indexed="64"/>
      </bottom>
      <diagonal/>
    </border>
    <border>
      <left/>
      <right style="thin">
        <color theme="0" tint="-0.14999847407452621"/>
      </right>
      <top/>
      <bottom/>
      <diagonal/>
    </border>
    <border>
      <left/>
      <right/>
      <top style="thin">
        <color theme="0" tint="-0.14999847407452621"/>
      </top>
      <bottom/>
      <diagonal/>
    </border>
    <border>
      <left/>
      <right style="thin">
        <color theme="0" tint="-0.249977111117893"/>
      </right>
      <top style="thin">
        <color theme="0" tint="-0.249977111117893"/>
      </top>
      <bottom style="medium">
        <color indexed="64"/>
      </bottom>
      <diagonal/>
    </border>
    <border>
      <left style="thin">
        <color indexed="64"/>
      </left>
      <right style="medium">
        <color indexed="64"/>
      </right>
      <top style="thin">
        <color theme="0" tint="-0.14999847407452621"/>
      </top>
      <bottom/>
      <diagonal/>
    </border>
    <border>
      <left/>
      <right style="thin">
        <color theme="0" tint="-0.249977111117893"/>
      </right>
      <top style="thin">
        <color theme="0" tint="-0.249977111117893"/>
      </top>
      <bottom/>
      <diagonal/>
    </border>
    <border>
      <left style="thin">
        <color theme="0" tint="-0.249977111117893"/>
      </left>
      <right style="medium">
        <color indexed="64"/>
      </right>
      <top/>
      <bottom/>
      <diagonal/>
    </border>
    <border>
      <left style="thin">
        <color indexed="64"/>
      </left>
      <right style="medium">
        <color indexed="64"/>
      </right>
      <top style="medium">
        <color indexed="64"/>
      </top>
      <bottom/>
      <diagonal/>
    </border>
    <border>
      <left style="medium">
        <color indexed="64"/>
      </left>
      <right style="thin">
        <color theme="0" tint="-0.249977111117893"/>
      </right>
      <top style="thin">
        <color theme="0" tint="-0.249977111117893"/>
      </top>
      <bottom style="medium">
        <color indexed="64"/>
      </bottom>
      <diagonal/>
    </border>
    <border>
      <left style="thin">
        <color theme="0" tint="-0.249977111117893"/>
      </left>
      <right style="thin">
        <color theme="0" tint="-0.249977111117893"/>
      </right>
      <top style="thin">
        <color theme="0" tint="-0.249977111117893"/>
      </top>
      <bottom/>
      <diagonal/>
    </border>
    <border>
      <left style="thin">
        <color indexed="64"/>
      </left>
      <right style="medium">
        <color indexed="64"/>
      </right>
      <top style="thin">
        <color theme="0" tint="-0.249977111117893"/>
      </top>
      <bottom style="medium">
        <color indexed="64"/>
      </bottom>
      <diagonal/>
    </border>
    <border>
      <left style="medium">
        <color indexed="64"/>
      </left>
      <right style="medium">
        <color indexed="64"/>
      </right>
      <top style="thin">
        <color theme="0" tint="-0.249977111117893"/>
      </top>
      <bottom style="thin">
        <color theme="0" tint="-0.249977111117893"/>
      </bottom>
      <diagonal/>
    </border>
    <border>
      <left style="medium">
        <color indexed="64"/>
      </left>
      <right style="medium">
        <color indexed="64"/>
      </right>
      <top style="medium">
        <color indexed="64"/>
      </top>
      <bottom style="thin">
        <color theme="0" tint="-0.249977111117893"/>
      </bottom>
      <diagonal/>
    </border>
    <border>
      <left/>
      <right style="medium">
        <color indexed="64"/>
      </right>
      <top style="medium">
        <color indexed="64"/>
      </top>
      <bottom style="thin">
        <color theme="0" tint="-0.249977111117893"/>
      </bottom>
      <diagonal/>
    </border>
    <border>
      <left/>
      <right style="medium">
        <color indexed="64"/>
      </right>
      <top style="thin">
        <color theme="0" tint="-0.249977111117893"/>
      </top>
      <bottom style="thin">
        <color theme="0" tint="-0.249977111117893"/>
      </bottom>
      <diagonal/>
    </border>
    <border>
      <left style="medium">
        <color indexed="64"/>
      </left>
      <right/>
      <top style="thin">
        <color theme="0" tint="-0.249977111117893"/>
      </top>
      <bottom style="medium">
        <color indexed="64"/>
      </bottom>
      <diagonal/>
    </border>
    <border>
      <left/>
      <right style="medium">
        <color indexed="64"/>
      </right>
      <top style="thin">
        <color theme="0" tint="-0.249977111117893"/>
      </top>
      <bottom style="medium">
        <color indexed="64"/>
      </bottom>
      <diagonal/>
    </border>
    <border>
      <left/>
      <right style="medium">
        <color indexed="64"/>
      </right>
      <top style="thin">
        <color theme="0" tint="-0.249977111117893"/>
      </top>
      <bottom/>
      <diagonal/>
    </border>
    <border>
      <left style="thin">
        <color indexed="64"/>
      </left>
      <right style="medium">
        <color indexed="64"/>
      </right>
      <top/>
      <bottom style="thin">
        <color theme="0" tint="-0.249977111117893"/>
      </bottom>
      <diagonal/>
    </border>
    <border>
      <left style="thin">
        <color theme="0" tint="-0.249977111117893"/>
      </left>
      <right style="medium">
        <color indexed="64"/>
      </right>
      <top/>
      <bottom style="thin">
        <color theme="0" tint="-0.249977111117893"/>
      </bottom>
      <diagonal/>
    </border>
    <border>
      <left style="medium">
        <color indexed="64"/>
      </left>
      <right style="thin">
        <color indexed="64"/>
      </right>
      <top/>
      <bottom/>
      <diagonal/>
    </border>
    <border>
      <left style="thin">
        <color indexed="64"/>
      </left>
      <right style="medium">
        <color indexed="64"/>
      </right>
      <top style="medium">
        <color indexed="64"/>
      </top>
      <bottom style="thin">
        <color theme="0" tint="-0.249977111117893"/>
      </bottom>
      <diagonal/>
    </border>
    <border>
      <left style="thin">
        <color indexed="64"/>
      </left>
      <right style="medium">
        <color indexed="64"/>
      </right>
      <top style="thin">
        <color theme="0" tint="-0.249977111117893"/>
      </top>
      <bottom style="thin">
        <color theme="0" tint="-0.249977111117893"/>
      </bottom>
      <diagonal/>
    </border>
    <border>
      <left style="medium">
        <color indexed="64"/>
      </left>
      <right style="thin">
        <color indexed="64"/>
      </right>
      <top/>
      <bottom style="thin">
        <color theme="0" tint="-0.249977111117893"/>
      </bottom>
      <diagonal/>
    </border>
    <border>
      <left/>
      <right/>
      <top style="thin">
        <color theme="0" tint="-0.249977111117893"/>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theme="0" tint="-0.249977111117893"/>
      </bottom>
      <diagonal/>
    </border>
    <border>
      <left style="medium">
        <color indexed="64"/>
      </left>
      <right style="thin">
        <color theme="0" tint="-0.249977111117893"/>
      </right>
      <top style="thin">
        <color theme="0" tint="-0.14999847407452621"/>
      </top>
      <bottom style="thin">
        <color theme="0" tint="-0.249977111117893"/>
      </bottom>
      <diagonal/>
    </border>
    <border>
      <left/>
      <right style="thin">
        <color theme="0" tint="-0.249977111117893"/>
      </right>
      <top style="thin">
        <color theme="0" tint="-0.14999847407452621"/>
      </top>
      <bottom style="thin">
        <color theme="0" tint="-0.249977111117893"/>
      </bottom>
      <diagonal/>
    </border>
    <border>
      <left style="thin">
        <color theme="0" tint="-0.249977111117893"/>
      </left>
      <right style="medium">
        <color indexed="64"/>
      </right>
      <top style="thin">
        <color theme="0" tint="-0.14999847407452621"/>
      </top>
      <bottom style="thin">
        <color theme="0" tint="-0.249977111117893"/>
      </bottom>
      <diagonal/>
    </border>
    <border>
      <left/>
      <right style="medium">
        <color indexed="64"/>
      </right>
      <top/>
      <bottom style="thin">
        <color theme="0" tint="-0.249977111117893"/>
      </bottom>
      <diagonal/>
    </border>
  </borders>
  <cellStyleXfs count="2">
    <xf numFmtId="0" fontId="0" fillId="0" borderId="0"/>
    <xf numFmtId="9" fontId="7" fillId="0" borderId="0" applyFont="0" applyFill="0" applyBorder="0" applyAlignment="0" applyProtection="0"/>
  </cellStyleXfs>
  <cellXfs count="307">
    <xf numFmtId="0" fontId="0" fillId="0" borderId="0" xfId="0"/>
    <xf numFmtId="0" fontId="0" fillId="0" borderId="0" xfId="0" applyAlignment="1">
      <alignment horizontal="left" vertical="top"/>
    </xf>
    <xf numFmtId="0" fontId="0" fillId="0" borderId="0" xfId="0" applyAlignment="1">
      <alignment horizontal="left" vertical="top" wrapText="1"/>
    </xf>
    <xf numFmtId="0" fontId="0" fillId="0" borderId="2" xfId="0" applyBorder="1" applyAlignment="1">
      <alignment horizontal="left" vertical="top" wrapText="1"/>
    </xf>
    <xf numFmtId="0" fontId="0" fillId="0" borderId="0" xfId="0" applyFont="1" applyAlignment="1">
      <alignment horizontal="left" vertical="top"/>
    </xf>
    <xf numFmtId="0" fontId="2" fillId="0" borderId="0" xfId="0" applyFont="1" applyAlignment="1">
      <alignment horizontal="left" vertical="top" wrapText="1"/>
    </xf>
    <xf numFmtId="0" fontId="3" fillId="0" borderId="0" xfId="0" applyFont="1" applyAlignment="1">
      <alignment horizontal="left" vertical="top" wrapText="1"/>
    </xf>
    <xf numFmtId="0" fontId="1" fillId="0" borderId="0" xfId="0" applyFont="1" applyAlignment="1">
      <alignment horizontal="left" vertical="top"/>
    </xf>
    <xf numFmtId="0" fontId="1" fillId="0" borderId="0" xfId="0" applyFont="1" applyAlignment="1">
      <alignment horizontal="left" vertical="top" wrapText="1"/>
    </xf>
    <xf numFmtId="0" fontId="1" fillId="0" borderId="0" xfId="0" applyFont="1"/>
    <xf numFmtId="0" fontId="0" fillId="0" borderId="0" xfId="0" applyAlignment="1"/>
    <xf numFmtId="0" fontId="0" fillId="0" borderId="8" xfId="0" applyBorder="1" applyAlignment="1">
      <alignment horizontal="left" vertical="top" wrapText="1"/>
    </xf>
    <xf numFmtId="0" fontId="3" fillId="0" borderId="0" xfId="0" applyFont="1" applyAlignment="1">
      <alignment horizontal="left" vertical="top"/>
    </xf>
    <xf numFmtId="0" fontId="3" fillId="0" borderId="0" xfId="0" applyFont="1"/>
    <xf numFmtId="0" fontId="0" fillId="0" borderId="0" xfId="0" applyBorder="1" applyAlignment="1">
      <alignment horizontal="left" vertical="top" wrapText="1"/>
    </xf>
    <xf numFmtId="0" fontId="0" fillId="0" borderId="0" xfId="0" applyBorder="1" applyAlignment="1">
      <alignment horizontal="left" vertical="top"/>
    </xf>
    <xf numFmtId="0" fontId="0" fillId="3" borderId="3" xfId="0" applyFill="1" applyBorder="1" applyAlignment="1">
      <alignment horizontal="left" vertical="top" wrapText="1"/>
    </xf>
    <xf numFmtId="0" fontId="0" fillId="3" borderId="3" xfId="0" applyFill="1" applyBorder="1" applyAlignment="1">
      <alignment horizontal="left" vertical="top"/>
    </xf>
    <xf numFmtId="0" fontId="0" fillId="0" borderId="15" xfId="0" applyBorder="1" applyAlignment="1">
      <alignment horizontal="left" vertical="top" wrapText="1"/>
    </xf>
    <xf numFmtId="0" fontId="1" fillId="4" borderId="5" xfId="0" applyFont="1" applyFill="1"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3" xfId="0" applyBorder="1" applyAlignment="1">
      <alignment horizontal="left" vertical="top"/>
    </xf>
    <xf numFmtId="0" fontId="0" fillId="0" borderId="21" xfId="0" applyBorder="1" applyAlignment="1">
      <alignment horizontal="left" vertical="top" wrapText="1"/>
    </xf>
    <xf numFmtId="0" fontId="0" fillId="2" borderId="3" xfId="0" applyFill="1" applyBorder="1" applyAlignment="1">
      <alignment horizontal="left" vertical="top" wrapText="1"/>
    </xf>
    <xf numFmtId="0" fontId="3" fillId="0" borderId="18" xfId="0" applyFont="1" applyBorder="1" applyAlignment="1">
      <alignment horizontal="left" vertical="top" wrapText="1"/>
    </xf>
    <xf numFmtId="0" fontId="3" fillId="0" borderId="19" xfId="0" applyFont="1" applyBorder="1" applyAlignment="1">
      <alignment horizontal="left" vertical="top" wrapText="1"/>
    </xf>
    <xf numFmtId="0" fontId="1" fillId="3" borderId="12"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5" xfId="0" applyFont="1" applyFill="1" applyBorder="1" applyAlignment="1">
      <alignment horizontal="left" vertical="top" wrapText="1"/>
    </xf>
    <xf numFmtId="0" fontId="5" fillId="4" borderId="5" xfId="0" applyFont="1" applyFill="1" applyBorder="1" applyAlignment="1">
      <alignment horizontal="left" vertical="top" wrapText="1"/>
    </xf>
    <xf numFmtId="0" fontId="3" fillId="2" borderId="11" xfId="0" applyFont="1" applyFill="1" applyBorder="1" applyAlignment="1">
      <alignment horizontal="left" vertical="top" wrapText="1"/>
    </xf>
    <xf numFmtId="0" fontId="0" fillId="0" borderId="15" xfId="0" applyFill="1" applyBorder="1" applyAlignment="1">
      <alignment horizontal="left" vertical="top" wrapText="1"/>
    </xf>
    <xf numFmtId="0" fontId="0" fillId="2" borderId="22" xfId="0" applyFill="1" applyBorder="1" applyAlignment="1">
      <alignment horizontal="left" vertical="top" wrapText="1"/>
    </xf>
    <xf numFmtId="0" fontId="0" fillId="2" borderId="23" xfId="0" applyFill="1" applyBorder="1" applyAlignment="1">
      <alignment horizontal="left" vertical="top" wrapText="1"/>
    </xf>
    <xf numFmtId="0" fontId="0" fillId="3" borderId="17" xfId="0" applyFill="1" applyBorder="1" applyAlignment="1">
      <alignment horizontal="left" vertical="top" wrapText="1"/>
    </xf>
    <xf numFmtId="0" fontId="0" fillId="0" borderId="28" xfId="0" applyBorder="1" applyAlignment="1">
      <alignment horizontal="left" vertical="top" wrapText="1"/>
    </xf>
    <xf numFmtId="0" fontId="4" fillId="0" borderId="0" xfId="0" applyFont="1" applyAlignment="1">
      <alignment horizontal="center" vertical="center"/>
    </xf>
    <xf numFmtId="0" fontId="0" fillId="0" borderId="3" xfId="0" applyBorder="1" applyAlignment="1">
      <alignment horizontal="left" vertical="top" wrapText="1"/>
    </xf>
    <xf numFmtId="0" fontId="5" fillId="4" borderId="3" xfId="0" applyFont="1" applyFill="1" applyBorder="1" applyAlignment="1">
      <alignment horizontal="left" vertical="top" wrapText="1"/>
    </xf>
    <xf numFmtId="0" fontId="3" fillId="2" borderId="30" xfId="0" applyFont="1" applyFill="1" applyBorder="1" applyAlignment="1">
      <alignment horizontal="left" vertical="top" wrapText="1"/>
    </xf>
    <xf numFmtId="0" fontId="0" fillId="0" borderId="16" xfId="0" applyFill="1" applyBorder="1" applyAlignment="1">
      <alignment horizontal="left" vertical="top"/>
    </xf>
    <xf numFmtId="0" fontId="0" fillId="0" borderId="29" xfId="0" applyFill="1" applyBorder="1" applyAlignment="1">
      <alignment horizontal="left" vertical="top"/>
    </xf>
    <xf numFmtId="0" fontId="0" fillId="0" borderId="9" xfId="0" applyFont="1" applyFill="1" applyBorder="1" applyAlignment="1">
      <alignment horizontal="left" vertical="top" wrapText="1"/>
    </xf>
    <xf numFmtId="0" fontId="1" fillId="3" borderId="3" xfId="0" applyFont="1" applyFill="1" applyBorder="1" applyAlignment="1">
      <alignment horizontal="left" vertical="top"/>
    </xf>
    <xf numFmtId="0" fontId="1" fillId="3" borderId="10" xfId="0" applyFont="1" applyFill="1" applyBorder="1" applyAlignment="1">
      <alignment horizontal="left" vertical="top"/>
    </xf>
    <xf numFmtId="0" fontId="6" fillId="0" borderId="0" xfId="0" applyFont="1" applyAlignment="1">
      <alignment horizontal="left" vertical="top"/>
    </xf>
    <xf numFmtId="8" fontId="0" fillId="0" borderId="0" xfId="0" applyNumberFormat="1" applyBorder="1" applyAlignment="1">
      <alignment horizontal="left" vertical="top"/>
    </xf>
    <xf numFmtId="8" fontId="0" fillId="0" borderId="0" xfId="0" applyNumberFormat="1" applyAlignment="1">
      <alignment horizontal="left" vertical="top"/>
    </xf>
    <xf numFmtId="0" fontId="0" fillId="0" borderId="2" xfId="0" applyFill="1" applyBorder="1" applyAlignment="1">
      <alignment horizontal="left" vertical="top" wrapText="1"/>
    </xf>
    <xf numFmtId="0" fontId="1" fillId="2" borderId="34" xfId="0" applyFont="1" applyFill="1" applyBorder="1" applyAlignment="1">
      <alignment horizontal="center" vertical="center"/>
    </xf>
    <xf numFmtId="0" fontId="1" fillId="2" borderId="35" xfId="0" applyFont="1" applyFill="1" applyBorder="1" applyAlignment="1">
      <alignment horizontal="center" vertical="center"/>
    </xf>
    <xf numFmtId="0" fontId="1" fillId="2" borderId="36" xfId="0" applyFont="1" applyFill="1" applyBorder="1" applyAlignment="1">
      <alignment horizontal="center" vertical="center"/>
    </xf>
    <xf numFmtId="0" fontId="0" fillId="0" borderId="0" xfId="0" applyFill="1" applyAlignment="1">
      <alignment horizontal="left" vertical="top"/>
    </xf>
    <xf numFmtId="0" fontId="3" fillId="0" borderId="5" xfId="0" applyFont="1" applyFill="1" applyBorder="1" applyAlignment="1">
      <alignment horizontal="left" vertical="top" wrapText="1"/>
    </xf>
    <xf numFmtId="0" fontId="0" fillId="0" borderId="3" xfId="0" applyFill="1" applyBorder="1" applyAlignment="1">
      <alignment horizontal="left" vertical="top" wrapText="1"/>
    </xf>
    <xf numFmtId="0" fontId="0" fillId="0" borderId="9" xfId="0" applyFill="1" applyBorder="1" applyAlignment="1">
      <alignment horizontal="right" vertical="top"/>
    </xf>
    <xf numFmtId="0" fontId="0" fillId="0" borderId="9" xfId="0" applyBorder="1" applyAlignment="1">
      <alignment horizontal="right" vertical="top"/>
    </xf>
    <xf numFmtId="9" fontId="0" fillId="0" borderId="10" xfId="1" applyFont="1" applyFill="1" applyBorder="1" applyAlignment="1">
      <alignment horizontal="right" vertical="top"/>
    </xf>
    <xf numFmtId="8" fontId="5" fillId="4" borderId="10" xfId="0" applyNumberFormat="1" applyFont="1" applyFill="1" applyBorder="1" applyAlignment="1">
      <alignment horizontal="right" vertical="top" wrapText="1"/>
    </xf>
    <xf numFmtId="0" fontId="0"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0" fontId="1" fillId="3" borderId="42" xfId="0" applyFont="1" applyFill="1" applyBorder="1" applyAlignment="1">
      <alignment horizontal="left" vertical="top" wrapText="1"/>
    </xf>
    <xf numFmtId="0" fontId="1" fillId="3" borderId="42" xfId="0" applyFont="1" applyFill="1" applyBorder="1" applyAlignment="1">
      <alignment horizontal="left" vertical="top"/>
    </xf>
    <xf numFmtId="0" fontId="0" fillId="0" borderId="42" xfId="0" applyBorder="1" applyAlignment="1">
      <alignment horizontal="left" vertical="top" wrapText="1"/>
    </xf>
    <xf numFmtId="164" fontId="0" fillId="0" borderId="42" xfId="0" applyNumberFormat="1" applyBorder="1" applyAlignment="1">
      <alignment horizontal="right" vertical="top"/>
    </xf>
    <xf numFmtId="164" fontId="0" fillId="2" borderId="42" xfId="0" applyNumberFormat="1" applyFill="1" applyBorder="1" applyAlignment="1">
      <alignment horizontal="right" vertical="top"/>
    </xf>
    <xf numFmtId="0" fontId="0" fillId="0" borderId="42" xfId="0" applyBorder="1" applyAlignment="1">
      <alignment horizontal="left" vertical="top"/>
    </xf>
    <xf numFmtId="0" fontId="0" fillId="4" borderId="42" xfId="0" applyNumberFormat="1" applyFill="1" applyBorder="1" applyAlignment="1">
      <alignment horizontal="left" vertical="top" wrapText="1"/>
    </xf>
    <xf numFmtId="164" fontId="1" fillId="4" borderId="42" xfId="0" applyNumberFormat="1" applyFont="1" applyFill="1" applyBorder="1" applyAlignment="1">
      <alignment horizontal="right" vertical="top"/>
    </xf>
    <xf numFmtId="0" fontId="1" fillId="3" borderId="11" xfId="0" applyFont="1" applyFill="1" applyBorder="1" applyAlignment="1">
      <alignment horizontal="left" vertical="top" wrapText="1"/>
    </xf>
    <xf numFmtId="0" fontId="0" fillId="3" borderId="43" xfId="0" applyFill="1" applyBorder="1" applyAlignment="1">
      <alignment horizontal="left" vertical="top"/>
    </xf>
    <xf numFmtId="0" fontId="0" fillId="3" borderId="44" xfId="0" applyFill="1" applyBorder="1" applyAlignment="1">
      <alignment horizontal="left" vertical="top"/>
    </xf>
    <xf numFmtId="164" fontId="0" fillId="0" borderId="9" xfId="0" applyNumberFormat="1" applyFill="1" applyBorder="1" applyAlignment="1">
      <alignment horizontal="right" vertical="top"/>
    </xf>
    <xf numFmtId="164" fontId="0" fillId="0" borderId="0" xfId="0" applyNumberFormat="1" applyFill="1" applyBorder="1" applyAlignment="1">
      <alignment horizontal="right" vertical="top"/>
    </xf>
    <xf numFmtId="0" fontId="0" fillId="0" borderId="0" xfId="0" applyFill="1" applyBorder="1" applyAlignment="1">
      <alignment horizontal="right" vertical="top"/>
    </xf>
    <xf numFmtId="0" fontId="4" fillId="0" borderId="0" xfId="0" applyFont="1" applyFill="1" applyBorder="1" applyAlignment="1">
      <alignment horizontal="center" vertical="center" wrapText="1"/>
    </xf>
    <xf numFmtId="0" fontId="0" fillId="0" borderId="0" xfId="0" applyFill="1" applyAlignment="1">
      <alignment horizontal="left" vertical="top" wrapText="1"/>
    </xf>
    <xf numFmtId="0" fontId="4" fillId="0" borderId="0" xfId="0" applyFont="1" applyFill="1" applyAlignment="1">
      <alignment horizontal="center" vertical="center"/>
    </xf>
    <xf numFmtId="164" fontId="0" fillId="2" borderId="0" xfId="0" applyNumberFormat="1" applyFill="1" applyBorder="1" applyAlignment="1">
      <alignment vertical="top"/>
    </xf>
    <xf numFmtId="0" fontId="0" fillId="2" borderId="0" xfId="0" applyFill="1" applyBorder="1" applyAlignment="1">
      <alignment vertical="top"/>
    </xf>
    <xf numFmtId="0" fontId="0" fillId="2" borderId="48" xfId="0" applyFill="1" applyBorder="1" applyAlignment="1">
      <alignment vertical="top"/>
    </xf>
    <xf numFmtId="0" fontId="0" fillId="2" borderId="47" xfId="0" applyFill="1" applyBorder="1" applyAlignment="1">
      <alignment vertical="top"/>
    </xf>
    <xf numFmtId="8" fontId="0" fillId="2" borderId="0" xfId="0" applyNumberFormat="1" applyFill="1" applyBorder="1" applyAlignment="1">
      <alignment vertical="top"/>
    </xf>
    <xf numFmtId="9" fontId="0" fillId="2" borderId="0" xfId="1" applyFont="1" applyFill="1" applyBorder="1" applyAlignment="1">
      <alignment vertical="top"/>
    </xf>
    <xf numFmtId="164" fontId="5" fillId="4" borderId="10" xfId="0" applyNumberFormat="1" applyFont="1" applyFill="1" applyBorder="1" applyAlignment="1">
      <alignment horizontal="right" vertical="top" wrapText="1"/>
    </xf>
    <xf numFmtId="164" fontId="5" fillId="4" borderId="3" xfId="0" applyNumberFormat="1" applyFont="1" applyFill="1" applyBorder="1" applyAlignment="1">
      <alignment horizontal="left" vertical="top" wrapText="1"/>
    </xf>
    <xf numFmtId="0" fontId="0" fillId="0" borderId="0" xfId="0" applyFill="1"/>
    <xf numFmtId="0" fontId="2" fillId="0" borderId="0" xfId="0" applyFont="1" applyFill="1" applyBorder="1" applyAlignment="1">
      <alignment horizontal="left" vertical="top" wrapText="1"/>
    </xf>
    <xf numFmtId="0" fontId="4" fillId="0" borderId="3" xfId="0" applyFont="1" applyFill="1" applyBorder="1" applyAlignment="1">
      <alignment horizontal="left" vertical="top" wrapText="1"/>
    </xf>
    <xf numFmtId="0" fontId="1" fillId="2" borderId="49" xfId="0" applyFont="1" applyFill="1" applyBorder="1" applyAlignment="1">
      <alignment horizontal="center" vertical="center"/>
    </xf>
    <xf numFmtId="0" fontId="1" fillId="2" borderId="51" xfId="0" applyFont="1" applyFill="1" applyBorder="1" applyAlignment="1">
      <alignment horizontal="center" vertical="center"/>
    </xf>
    <xf numFmtId="164" fontId="0" fillId="2" borderId="52" xfId="0" applyNumberFormat="1" applyFill="1" applyBorder="1" applyAlignment="1">
      <alignment vertical="top"/>
    </xf>
    <xf numFmtId="0" fontId="3" fillId="0" borderId="11" xfId="0" applyFont="1" applyFill="1" applyBorder="1" applyAlignment="1">
      <alignment horizontal="left" vertical="top" wrapText="1"/>
    </xf>
    <xf numFmtId="0" fontId="3" fillId="0" borderId="23" xfId="0" applyFont="1" applyBorder="1" applyAlignment="1">
      <alignment horizontal="left" vertical="top" wrapText="1"/>
    </xf>
    <xf numFmtId="164" fontId="0" fillId="0" borderId="24" xfId="0" applyNumberFormat="1" applyFill="1" applyBorder="1" applyAlignment="1">
      <alignment horizontal="right" vertical="top"/>
    </xf>
    <xf numFmtId="0" fontId="0" fillId="0" borderId="42" xfId="0" applyFill="1" applyBorder="1" applyAlignment="1">
      <alignment horizontal="left" vertical="top" wrapText="1"/>
    </xf>
    <xf numFmtId="164" fontId="0" fillId="0" borderId="42" xfId="0" applyNumberFormat="1" applyFill="1" applyBorder="1" applyAlignment="1">
      <alignment horizontal="right" vertical="top"/>
    </xf>
    <xf numFmtId="0" fontId="0" fillId="2" borderId="17" xfId="0" applyFill="1" applyBorder="1" applyAlignment="1">
      <alignment vertical="top"/>
    </xf>
    <xf numFmtId="164" fontId="0" fillId="0" borderId="0" xfId="0" applyNumberFormat="1"/>
    <xf numFmtId="0" fontId="3" fillId="0" borderId="0" xfId="0" applyFont="1" applyFill="1"/>
    <xf numFmtId="0" fontId="4" fillId="0" borderId="0" xfId="0" applyFont="1" applyFill="1"/>
    <xf numFmtId="0" fontId="11" fillId="0" borderId="45" xfId="0" applyFont="1" applyFill="1" applyBorder="1" applyAlignment="1">
      <alignment vertical="top" wrapText="1"/>
    </xf>
    <xf numFmtId="0" fontId="10" fillId="0" borderId="57" xfId="0" applyFont="1" applyFill="1" applyBorder="1" applyAlignment="1">
      <alignment vertical="center"/>
    </xf>
    <xf numFmtId="0" fontId="0" fillId="0" borderId="53" xfId="0" applyFill="1" applyBorder="1" applyAlignment="1">
      <alignment horizontal="left" vertical="top" wrapText="1"/>
    </xf>
    <xf numFmtId="164" fontId="0" fillId="2" borderId="59" xfId="0" applyNumberFormat="1" applyFill="1" applyBorder="1" applyAlignment="1">
      <alignment vertical="top"/>
    </xf>
    <xf numFmtId="164" fontId="0" fillId="2" borderId="58" xfId="0" applyNumberFormat="1" applyFill="1" applyBorder="1" applyAlignment="1">
      <alignment vertical="top"/>
    </xf>
    <xf numFmtId="164" fontId="0" fillId="2" borderId="60" xfId="0" applyNumberFormat="1" applyFill="1" applyBorder="1" applyAlignment="1">
      <alignment vertical="top"/>
    </xf>
    <xf numFmtId="164" fontId="0" fillId="2" borderId="40" xfId="0" applyNumberFormat="1" applyFill="1" applyBorder="1" applyAlignment="1">
      <alignment vertical="top"/>
    </xf>
    <xf numFmtId="8" fontId="0" fillId="2" borderId="58" xfId="0" applyNumberFormat="1" applyFill="1" applyBorder="1" applyAlignment="1">
      <alignment vertical="top"/>
    </xf>
    <xf numFmtId="0" fontId="0" fillId="2" borderId="64" xfId="0" applyFill="1" applyBorder="1" applyAlignment="1">
      <alignment vertical="top"/>
    </xf>
    <xf numFmtId="0" fontId="0" fillId="0" borderId="14" xfId="0" applyFill="1" applyBorder="1" applyAlignment="1">
      <alignment horizontal="left" vertical="top" wrapText="1"/>
    </xf>
    <xf numFmtId="0" fontId="0" fillId="0" borderId="15" xfId="0" applyFont="1" applyFill="1" applyBorder="1" applyAlignment="1">
      <alignment horizontal="left" vertical="top" wrapText="1"/>
    </xf>
    <xf numFmtId="0" fontId="12" fillId="0" borderId="0" xfId="0" applyFont="1" applyFill="1" applyAlignment="1">
      <alignment horizontal="left" vertical="top"/>
    </xf>
    <xf numFmtId="8" fontId="0" fillId="0" borderId="0" xfId="0" applyNumberFormat="1" applyFill="1" applyBorder="1" applyAlignment="1">
      <alignment vertical="top"/>
    </xf>
    <xf numFmtId="0" fontId="0" fillId="0" borderId="0" xfId="0" applyFill="1" applyBorder="1"/>
    <xf numFmtId="0" fontId="1" fillId="0" borderId="0" xfId="0" applyFont="1" applyFill="1" applyBorder="1" applyAlignment="1">
      <alignment horizontal="center" vertical="top"/>
    </xf>
    <xf numFmtId="0" fontId="1" fillId="0" borderId="0" xfId="0" applyFont="1" applyFill="1" applyBorder="1" applyAlignment="1">
      <alignment horizontal="center" vertical="center"/>
    </xf>
    <xf numFmtId="164" fontId="0" fillId="0" borderId="0" xfId="0" applyNumberFormat="1" applyFill="1" applyBorder="1" applyAlignment="1">
      <alignment vertical="top"/>
    </xf>
    <xf numFmtId="0" fontId="0" fillId="0" borderId="0" xfId="0" applyFill="1" applyBorder="1" applyAlignment="1">
      <alignment horizontal="center" vertical="top"/>
    </xf>
    <xf numFmtId="0" fontId="0" fillId="0" borderId="29" xfId="0" applyFill="1" applyBorder="1" applyAlignment="1">
      <alignment horizontal="center" vertical="top"/>
    </xf>
    <xf numFmtId="0" fontId="0" fillId="0" borderId="3" xfId="0" applyBorder="1" applyAlignment="1">
      <alignment horizontal="center" vertical="center"/>
    </xf>
    <xf numFmtId="9" fontId="12" fillId="0" borderId="0" xfId="1" applyFont="1" applyFill="1" applyBorder="1" applyAlignment="1">
      <alignment horizontal="left" vertical="top" wrapText="1"/>
    </xf>
    <xf numFmtId="165" fontId="12" fillId="0" borderId="29" xfId="1" applyNumberFormat="1" applyFont="1" applyFill="1" applyBorder="1" applyAlignment="1">
      <alignment horizontal="left" vertical="top" wrapText="1"/>
    </xf>
    <xf numFmtId="0" fontId="0" fillId="3" borderId="10" xfId="0" applyFill="1" applyBorder="1" applyAlignment="1">
      <alignment horizontal="right" vertical="top"/>
    </xf>
    <xf numFmtId="0" fontId="0" fillId="2" borderId="10" xfId="0" applyFill="1" applyBorder="1" applyAlignment="1">
      <alignment horizontal="right" vertical="top"/>
    </xf>
    <xf numFmtId="0" fontId="0" fillId="2" borderId="24" xfId="0" applyFill="1" applyBorder="1" applyAlignment="1">
      <alignment horizontal="right" vertical="top"/>
    </xf>
    <xf numFmtId="0" fontId="12" fillId="0" borderId="0" xfId="0" applyFont="1"/>
    <xf numFmtId="9" fontId="12" fillId="0" borderId="29" xfId="1" applyFont="1" applyFill="1" applyBorder="1" applyAlignment="1">
      <alignment horizontal="left" vertical="top" wrapText="1"/>
    </xf>
    <xf numFmtId="165" fontId="0" fillId="2" borderId="46" xfId="1" applyNumberFormat="1" applyFont="1" applyFill="1" applyBorder="1" applyAlignment="1">
      <alignment vertical="top"/>
    </xf>
    <xf numFmtId="164" fontId="0" fillId="0" borderId="61" xfId="0" applyNumberFormat="1" applyFill="1" applyBorder="1" applyAlignment="1">
      <alignment vertical="top"/>
    </xf>
    <xf numFmtId="164" fontId="0" fillId="0" borderId="32" xfId="0" applyNumberFormat="1" applyFill="1" applyBorder="1" applyAlignment="1">
      <alignment vertical="top"/>
    </xf>
    <xf numFmtId="164" fontId="0" fillId="0" borderId="38" xfId="0" applyNumberFormat="1" applyFill="1" applyBorder="1" applyAlignment="1">
      <alignment vertical="top"/>
    </xf>
    <xf numFmtId="2" fontId="0" fillId="0" borderId="0" xfId="0" applyNumberFormat="1" applyFill="1" applyBorder="1"/>
    <xf numFmtId="0" fontId="0" fillId="0" borderId="67" xfId="0" applyFont="1" applyFill="1" applyBorder="1" applyAlignment="1">
      <alignment horizontal="left" vertical="top" wrapText="1"/>
    </xf>
    <xf numFmtId="0" fontId="0" fillId="0" borderId="10" xfId="0" applyFont="1" applyFill="1" applyBorder="1" applyAlignment="1">
      <alignment horizontal="left" vertical="top" wrapText="1"/>
    </xf>
    <xf numFmtId="164" fontId="0" fillId="0" borderId="9" xfId="0" applyNumberFormat="1" applyFill="1" applyBorder="1" applyAlignment="1">
      <alignment horizontal="right" vertical="top" indent="1"/>
    </xf>
    <xf numFmtId="0" fontId="0" fillId="0" borderId="17" xfId="0" applyFill="1" applyBorder="1" applyAlignment="1">
      <alignment horizontal="left" vertical="top" wrapText="1"/>
    </xf>
    <xf numFmtId="166" fontId="0" fillId="0" borderId="10" xfId="0" applyNumberFormat="1" applyFill="1" applyBorder="1" applyAlignment="1">
      <alignment horizontal="right" vertical="top" indent="1"/>
    </xf>
    <xf numFmtId="167" fontId="0" fillId="0" borderId="9" xfId="0" applyNumberFormat="1" applyFill="1" applyBorder="1" applyAlignment="1">
      <alignment horizontal="right" vertical="top"/>
    </xf>
    <xf numFmtId="0" fontId="0" fillId="0" borderId="69" xfId="0" applyBorder="1" applyAlignment="1">
      <alignment horizontal="left" vertical="top"/>
    </xf>
    <xf numFmtId="0" fontId="0" fillId="0" borderId="70" xfId="0" applyBorder="1" applyAlignment="1">
      <alignment horizontal="left" vertical="top"/>
    </xf>
    <xf numFmtId="0" fontId="0" fillId="0" borderId="72" xfId="0" applyBorder="1" applyAlignment="1">
      <alignment horizontal="left" vertical="top" wrapText="1"/>
    </xf>
    <xf numFmtId="0" fontId="0" fillId="0" borderId="73" xfId="0" applyBorder="1"/>
    <xf numFmtId="0" fontId="0" fillId="0" borderId="74" xfId="0" applyFill="1" applyBorder="1"/>
    <xf numFmtId="167" fontId="0" fillId="0" borderId="0" xfId="1" applyNumberFormat="1" applyFont="1" applyFill="1" applyBorder="1" applyAlignment="1">
      <alignment vertical="top"/>
    </xf>
    <xf numFmtId="0" fontId="0" fillId="0" borderId="45" xfId="0" applyBorder="1"/>
    <xf numFmtId="0" fontId="0" fillId="0" borderId="3" xfId="0" applyBorder="1"/>
    <xf numFmtId="0" fontId="0" fillId="0" borderId="29" xfId="0" applyBorder="1"/>
    <xf numFmtId="164" fontId="0" fillId="0" borderId="77" xfId="0" applyNumberFormat="1" applyFill="1" applyBorder="1" applyAlignment="1">
      <alignment vertical="top"/>
    </xf>
    <xf numFmtId="0" fontId="0" fillId="0" borderId="76" xfId="0" applyFill="1" applyBorder="1" applyAlignment="1">
      <alignment horizontal="left" vertical="top" wrapText="1"/>
    </xf>
    <xf numFmtId="0" fontId="0" fillId="0" borderId="57" xfId="0" applyBorder="1"/>
    <xf numFmtId="0" fontId="3" fillId="0" borderId="0" xfId="0" applyFont="1" applyFill="1" applyBorder="1" applyAlignment="1">
      <alignment horizontal="left" vertical="top" wrapText="1"/>
    </xf>
    <xf numFmtId="0" fontId="1" fillId="0" borderId="0" xfId="0" applyFont="1" applyFill="1" applyBorder="1" applyAlignment="1">
      <alignment vertical="top" wrapText="1"/>
    </xf>
    <xf numFmtId="0" fontId="0" fillId="0" borderId="82" xfId="0" applyFill="1" applyBorder="1" applyAlignment="1">
      <alignment horizontal="left" vertical="top" wrapText="1"/>
    </xf>
    <xf numFmtId="0" fontId="3" fillId="0" borderId="84" xfId="0" applyFont="1" applyFill="1" applyBorder="1" applyAlignment="1">
      <alignment horizontal="left" vertical="top" wrapText="1"/>
    </xf>
    <xf numFmtId="0" fontId="3" fillId="0" borderId="50" xfId="0" applyNumberFormat="1" applyFont="1" applyBorder="1" applyAlignment="1">
      <alignment horizontal="left" vertical="top" wrapText="1"/>
    </xf>
    <xf numFmtId="164" fontId="0" fillId="0" borderId="85" xfId="0" applyNumberFormat="1" applyFill="1" applyBorder="1" applyAlignment="1">
      <alignment horizontal="right" vertical="top"/>
    </xf>
    <xf numFmtId="0" fontId="3" fillId="0" borderId="83" xfId="0" applyFont="1" applyFill="1" applyBorder="1" applyAlignment="1">
      <alignment horizontal="left" vertical="top" wrapText="1"/>
    </xf>
    <xf numFmtId="0" fontId="3" fillId="0" borderId="66" xfId="0" applyNumberFormat="1" applyFont="1" applyBorder="1" applyAlignment="1">
      <alignment horizontal="left" vertical="top" wrapText="1"/>
    </xf>
    <xf numFmtId="164" fontId="0" fillId="0" borderId="86" xfId="0" applyNumberFormat="1" applyFill="1" applyBorder="1" applyAlignment="1">
      <alignment horizontal="right" vertical="top"/>
    </xf>
    <xf numFmtId="0" fontId="5" fillId="4" borderId="87" xfId="0" applyFont="1" applyFill="1" applyBorder="1" applyAlignment="1">
      <alignment horizontal="left" vertical="top" wrapText="1"/>
    </xf>
    <xf numFmtId="8" fontId="5" fillId="4" borderId="88" xfId="0" applyNumberFormat="1" applyFont="1" applyFill="1" applyBorder="1" applyAlignment="1">
      <alignment horizontal="right" vertical="top" wrapText="1"/>
    </xf>
    <xf numFmtId="3" fontId="0" fillId="0" borderId="80" xfId="0" applyNumberFormat="1" applyFill="1" applyBorder="1" applyAlignment="1">
      <alignment horizontal="right" vertical="top"/>
    </xf>
    <xf numFmtId="3" fontId="0" fillId="0" borderId="3" xfId="0" applyNumberFormat="1" applyFill="1" applyBorder="1" applyAlignment="1">
      <alignment horizontal="right" vertical="top"/>
    </xf>
    <xf numFmtId="3" fontId="0" fillId="0" borderId="54" xfId="0" applyNumberFormat="1" applyFill="1" applyBorder="1" applyAlignment="1">
      <alignment horizontal="right" vertical="top"/>
    </xf>
    <xf numFmtId="164" fontId="0" fillId="0" borderId="89" xfId="0" applyNumberFormat="1" applyFill="1" applyBorder="1" applyAlignment="1">
      <alignment vertical="top"/>
    </xf>
    <xf numFmtId="0" fontId="6" fillId="0" borderId="71" xfId="0" applyFont="1" applyBorder="1" applyAlignment="1">
      <alignment horizontal="left" vertical="top"/>
    </xf>
    <xf numFmtId="164" fontId="0" fillId="0" borderId="89" xfId="0" applyNumberFormat="1" applyFill="1" applyBorder="1" applyAlignment="1">
      <alignment horizontal="right" vertical="top"/>
    </xf>
    <xf numFmtId="164" fontId="3" fillId="0" borderId="85" xfId="0" applyNumberFormat="1" applyFont="1" applyBorder="1" applyAlignment="1">
      <alignment horizontal="right" vertical="top" wrapText="1"/>
    </xf>
    <xf numFmtId="164" fontId="3" fillId="0" borderId="86" xfId="0" applyNumberFormat="1" applyFont="1" applyBorder="1" applyAlignment="1">
      <alignment horizontal="right" vertical="top" wrapText="1"/>
    </xf>
    <xf numFmtId="164" fontId="3" fillId="0" borderId="9" xfId="0" applyNumberFormat="1" applyFont="1" applyBorder="1" applyAlignment="1">
      <alignment horizontal="right" vertical="top" wrapText="1"/>
    </xf>
    <xf numFmtId="3" fontId="0" fillId="0" borderId="61" xfId="0" applyNumberFormat="1" applyFill="1" applyBorder="1" applyAlignment="1">
      <alignment vertical="top"/>
    </xf>
    <xf numFmtId="3" fontId="0" fillId="0" borderId="32" xfId="0" applyNumberFormat="1" applyFill="1" applyBorder="1" applyAlignment="1">
      <alignment vertical="top"/>
    </xf>
    <xf numFmtId="3" fontId="0" fillId="0" borderId="38" xfId="0" applyNumberFormat="1" applyFill="1" applyBorder="1" applyAlignment="1">
      <alignment vertical="top"/>
    </xf>
    <xf numFmtId="0" fontId="3" fillId="0" borderId="19" xfId="0" applyFont="1" applyFill="1" applyBorder="1" applyAlignment="1">
      <alignment horizontal="left" vertical="top" wrapText="1"/>
    </xf>
    <xf numFmtId="8" fontId="0" fillId="0" borderId="9" xfId="0" applyNumberFormat="1" applyFill="1" applyBorder="1" applyAlignment="1">
      <alignment horizontal="right" vertical="top"/>
    </xf>
    <xf numFmtId="0" fontId="0" fillId="0" borderId="19" xfId="0" applyFill="1" applyBorder="1" applyAlignment="1">
      <alignment horizontal="left" vertical="top" wrapText="1"/>
    </xf>
    <xf numFmtId="0" fontId="0" fillId="0" borderId="70" xfId="0" applyFill="1" applyBorder="1" applyAlignment="1">
      <alignment horizontal="left" vertical="top"/>
    </xf>
    <xf numFmtId="9" fontId="11" fillId="0" borderId="0" xfId="1" applyFont="1" applyFill="1" applyBorder="1" applyAlignment="1">
      <alignment horizontal="left" vertical="top" wrapText="1"/>
    </xf>
    <xf numFmtId="0" fontId="4" fillId="0" borderId="0" xfId="0" applyFont="1" applyFill="1" applyAlignment="1">
      <alignment vertical="top" wrapText="1"/>
    </xf>
    <xf numFmtId="8" fontId="12" fillId="0" borderId="29" xfId="0" applyNumberFormat="1" applyFont="1" applyFill="1" applyBorder="1" applyAlignment="1">
      <alignment vertical="top" wrapText="1"/>
    </xf>
    <xf numFmtId="164" fontId="0" fillId="0" borderId="55" xfId="0" applyNumberFormat="1" applyFill="1" applyBorder="1" applyAlignment="1">
      <alignment horizontal="right" vertical="top"/>
    </xf>
    <xf numFmtId="164" fontId="0" fillId="0" borderId="56" xfId="0" applyNumberFormat="1" applyFill="1" applyBorder="1" applyAlignment="1">
      <alignment horizontal="right" vertical="top"/>
    </xf>
    <xf numFmtId="164" fontId="0" fillId="0" borderId="54" xfId="0" applyNumberFormat="1" applyFill="1" applyBorder="1" applyAlignment="1">
      <alignment horizontal="right" vertical="top"/>
    </xf>
    <xf numFmtId="0" fontId="0" fillId="0" borderId="0" xfId="0" applyBorder="1"/>
    <xf numFmtId="0" fontId="0" fillId="0" borderId="0" xfId="0" applyAlignment="1">
      <alignment vertical="top"/>
    </xf>
    <xf numFmtId="164" fontId="0" fillId="0" borderId="61" xfId="0" applyNumberFormat="1" applyFill="1" applyBorder="1" applyAlignment="1">
      <alignment horizontal="right" vertical="top"/>
    </xf>
    <xf numFmtId="164" fontId="0" fillId="0" borderId="66" xfId="0" applyNumberFormat="1" applyFill="1" applyBorder="1" applyAlignment="1">
      <alignment horizontal="right" vertical="top"/>
    </xf>
    <xf numFmtId="0" fontId="16" fillId="0" borderId="45" xfId="0" applyFont="1" applyFill="1" applyBorder="1" applyAlignment="1">
      <alignment vertical="top" wrapText="1"/>
    </xf>
    <xf numFmtId="0" fontId="0" fillId="0" borderId="96" xfId="0" applyBorder="1" applyAlignment="1"/>
    <xf numFmtId="0" fontId="0" fillId="0" borderId="82" xfId="0" applyBorder="1" applyAlignment="1"/>
    <xf numFmtId="164" fontId="0" fillId="0" borderId="96" xfId="0" applyNumberFormat="1" applyBorder="1" applyAlignment="1">
      <alignment horizontal="right" vertical="top"/>
    </xf>
    <xf numFmtId="0" fontId="1" fillId="3" borderId="0" xfId="0" applyFont="1" applyFill="1" applyBorder="1" applyAlignment="1">
      <alignment horizontal="center"/>
    </xf>
    <xf numFmtId="0" fontId="9" fillId="0" borderId="0" xfId="0" applyFont="1" applyBorder="1" applyAlignment="1">
      <alignment horizontal="center" vertical="center" wrapText="1"/>
    </xf>
    <xf numFmtId="3" fontId="0" fillId="0" borderId="12" xfId="0" applyNumberFormat="1" applyFill="1" applyBorder="1" applyAlignment="1">
      <alignment horizontal="right" vertical="top"/>
    </xf>
    <xf numFmtId="3" fontId="0" fillId="0" borderId="16" xfId="0" applyNumberFormat="1" applyFill="1" applyBorder="1" applyAlignment="1">
      <alignment horizontal="right" vertical="top"/>
    </xf>
    <xf numFmtId="164" fontId="0" fillId="0" borderId="99" xfId="0" applyNumberFormat="1" applyFill="1" applyBorder="1" applyAlignment="1">
      <alignment vertical="top"/>
    </xf>
    <xf numFmtId="164" fontId="0" fillId="0" borderId="100" xfId="0" applyNumberFormat="1" applyFill="1" applyBorder="1" applyAlignment="1">
      <alignment vertical="top"/>
    </xf>
    <xf numFmtId="164" fontId="0" fillId="0" borderId="101" xfId="0" applyNumberFormat="1" applyFill="1" applyBorder="1" applyAlignment="1">
      <alignment vertical="top"/>
    </xf>
    <xf numFmtId="164" fontId="0" fillId="0" borderId="102" xfId="0" applyNumberFormat="1" applyFill="1" applyBorder="1" applyAlignment="1">
      <alignment vertical="top"/>
    </xf>
    <xf numFmtId="3" fontId="0" fillId="0" borderId="98" xfId="0" applyNumberFormat="1" applyFill="1" applyBorder="1" applyAlignment="1">
      <alignment horizontal="right" vertical="top"/>
    </xf>
    <xf numFmtId="0" fontId="0" fillId="0" borderId="31" xfId="0" applyFill="1" applyBorder="1" applyAlignment="1">
      <alignment horizontal="left" vertical="top" wrapText="1"/>
    </xf>
    <xf numFmtId="0" fontId="1" fillId="0" borderId="0" xfId="0" applyFont="1" applyFill="1"/>
    <xf numFmtId="0" fontId="12" fillId="0" borderId="3" xfId="0" applyFont="1" applyFill="1" applyBorder="1" applyAlignment="1">
      <alignment horizontal="center" vertical="center" wrapText="1"/>
    </xf>
    <xf numFmtId="0" fontId="12" fillId="0" borderId="29" xfId="0" applyFont="1" applyFill="1" applyBorder="1" applyAlignment="1">
      <alignment horizontal="left" vertical="top" wrapText="1"/>
    </xf>
    <xf numFmtId="0" fontId="0" fillId="2" borderId="46" xfId="0" applyFill="1" applyBorder="1" applyAlignment="1">
      <alignment horizontal="center" vertical="top"/>
    </xf>
    <xf numFmtId="0" fontId="0" fillId="2" borderId="40" xfId="0" applyFill="1" applyBorder="1" applyAlignment="1">
      <alignment horizontal="center" vertical="top"/>
    </xf>
    <xf numFmtId="0" fontId="0" fillId="2" borderId="37" xfId="0" applyFill="1" applyBorder="1" applyAlignment="1">
      <alignment horizontal="center" vertical="top"/>
    </xf>
    <xf numFmtId="0" fontId="0" fillId="2" borderId="29" xfId="0" applyFill="1" applyBorder="1" applyAlignment="1">
      <alignment horizontal="center" vertical="top"/>
    </xf>
    <xf numFmtId="0" fontId="0" fillId="2" borderId="0" xfId="0" applyFill="1" applyBorder="1" applyAlignment="1">
      <alignment horizontal="center" vertical="top"/>
    </xf>
    <xf numFmtId="0" fontId="0" fillId="2" borderId="9" xfId="0" applyFill="1" applyBorder="1" applyAlignment="1">
      <alignment horizontal="center" vertical="top"/>
    </xf>
    <xf numFmtId="0" fontId="1" fillId="2" borderId="68" xfId="0" applyFont="1" applyFill="1" applyBorder="1" applyAlignment="1">
      <alignment horizontal="left" vertical="top"/>
    </xf>
    <xf numFmtId="0" fontId="1" fillId="2" borderId="71" xfId="0" applyFont="1" applyFill="1" applyBorder="1" applyAlignment="1">
      <alignment horizontal="left" vertical="top"/>
    </xf>
    <xf numFmtId="0" fontId="1" fillId="2" borderId="4" xfId="0" applyFont="1" applyFill="1" applyBorder="1" applyAlignment="1">
      <alignment horizontal="left" vertical="top" wrapText="1"/>
    </xf>
    <xf numFmtId="0" fontId="1" fillId="2" borderId="1" xfId="0" applyFont="1" applyFill="1" applyBorder="1" applyAlignment="1">
      <alignment horizontal="left" vertical="top" wrapText="1"/>
    </xf>
    <xf numFmtId="0" fontId="1" fillId="2" borderId="6" xfId="0" applyFont="1" applyFill="1" applyBorder="1" applyAlignment="1">
      <alignment horizontal="center" vertical="top"/>
    </xf>
    <xf numFmtId="0" fontId="1" fillId="2" borderId="7" xfId="0" applyFont="1" applyFill="1" applyBorder="1" applyAlignment="1">
      <alignment horizontal="center" vertical="top"/>
    </xf>
    <xf numFmtId="9" fontId="0" fillId="2" borderId="29" xfId="1" applyFont="1" applyFill="1" applyBorder="1" applyAlignment="1">
      <alignment horizontal="center" vertical="top"/>
    </xf>
    <xf numFmtId="0" fontId="1" fillId="2" borderId="12"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3" borderId="25" xfId="0" applyFont="1" applyFill="1" applyBorder="1" applyAlignment="1">
      <alignment horizontal="center" vertical="center"/>
    </xf>
    <xf numFmtId="0" fontId="1" fillId="3" borderId="26" xfId="0" applyFont="1" applyFill="1" applyBorder="1" applyAlignment="1">
      <alignment horizontal="center" vertical="center"/>
    </xf>
    <xf numFmtId="0" fontId="0" fillId="0" borderId="76" xfId="0" applyFill="1" applyBorder="1" applyAlignment="1">
      <alignment horizontal="left" vertical="center" wrapText="1"/>
    </xf>
    <xf numFmtId="0" fontId="0" fillId="0" borderId="4" xfId="0" applyFill="1" applyBorder="1" applyAlignment="1">
      <alignment horizontal="left" vertical="center" wrapText="1"/>
    </xf>
    <xf numFmtId="0" fontId="0" fillId="0" borderId="1" xfId="0" applyFill="1" applyBorder="1" applyAlignment="1">
      <alignment horizontal="left" vertical="center" wrapText="1"/>
    </xf>
    <xf numFmtId="9" fontId="12" fillId="0" borderId="29" xfId="1" applyFont="1" applyFill="1" applyBorder="1" applyAlignment="1">
      <alignment horizontal="left" vertical="center" wrapText="1"/>
    </xf>
    <xf numFmtId="0" fontId="1" fillId="3" borderId="12" xfId="0" applyFont="1" applyFill="1" applyBorder="1" applyAlignment="1">
      <alignment horizontal="left" vertical="top" wrapText="1"/>
    </xf>
    <xf numFmtId="0" fontId="1" fillId="3" borderId="5" xfId="0" applyFont="1" applyFill="1" applyBorder="1" applyAlignment="1">
      <alignment horizontal="left" vertical="top" wrapText="1"/>
    </xf>
    <xf numFmtId="0" fontId="0" fillId="0" borderId="90" xfId="0" applyFill="1" applyBorder="1" applyAlignment="1">
      <alignment horizontal="left" vertical="center" wrapText="1"/>
    </xf>
    <xf numFmtId="0" fontId="1" fillId="2" borderId="79" xfId="0" applyFont="1" applyFill="1" applyBorder="1" applyAlignment="1">
      <alignment horizontal="left" vertical="top" wrapText="1"/>
    </xf>
    <xf numFmtId="0" fontId="1" fillId="2" borderId="27" xfId="0" applyFont="1" applyFill="1" applyBorder="1" applyAlignment="1">
      <alignment horizontal="center" vertical="top"/>
    </xf>
    <xf numFmtId="0" fontId="1" fillId="2" borderId="26" xfId="0" applyFont="1" applyFill="1" applyBorder="1" applyAlignment="1">
      <alignment horizontal="center" vertical="top"/>
    </xf>
    <xf numFmtId="0" fontId="1" fillId="3" borderId="22" xfId="0" applyFont="1" applyFill="1" applyBorder="1" applyAlignment="1">
      <alignment horizontal="center"/>
    </xf>
    <xf numFmtId="0" fontId="1" fillId="3" borderId="23" xfId="0" applyFont="1" applyFill="1" applyBorder="1" applyAlignment="1">
      <alignment horizontal="center"/>
    </xf>
    <xf numFmtId="0" fontId="1" fillId="3" borderId="24" xfId="0" applyFont="1" applyFill="1" applyBorder="1" applyAlignment="1">
      <alignment horizontal="center"/>
    </xf>
    <xf numFmtId="0" fontId="9" fillId="0" borderId="22"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0" fillId="0" borderId="68" xfId="0" applyFill="1" applyBorder="1" applyAlignment="1">
      <alignment horizontal="center" vertical="center" wrapText="1"/>
    </xf>
    <xf numFmtId="0" fontId="0" fillId="0" borderId="92" xfId="0" applyFill="1" applyBorder="1" applyAlignment="1">
      <alignment horizontal="center" vertical="center" wrapText="1"/>
    </xf>
    <xf numFmtId="0" fontId="0" fillId="0" borderId="95" xfId="0"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1" fillId="3" borderId="6"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16" xfId="0" applyFont="1" applyFill="1" applyBorder="1" applyAlignment="1">
      <alignment horizontal="center" vertical="center"/>
    </xf>
    <xf numFmtId="0" fontId="1" fillId="3" borderId="13" xfId="0" applyFont="1" applyFill="1" applyBorder="1" applyAlignment="1">
      <alignment horizontal="center" vertical="center"/>
    </xf>
    <xf numFmtId="0" fontId="1" fillId="3" borderId="22" xfId="0" applyFont="1" applyFill="1" applyBorder="1" applyAlignment="1">
      <alignment horizontal="center" vertical="top"/>
    </xf>
    <xf numFmtId="0" fontId="1" fillId="3" borderId="23" xfId="0" applyFont="1" applyFill="1" applyBorder="1" applyAlignment="1">
      <alignment horizontal="center" vertical="top"/>
    </xf>
    <xf numFmtId="0" fontId="1" fillId="3" borderId="24" xfId="0" applyFont="1" applyFill="1" applyBorder="1" applyAlignment="1">
      <alignment horizontal="center" vertical="top"/>
    </xf>
    <xf numFmtId="0" fontId="1" fillId="3" borderId="27" xfId="0" applyFont="1" applyFill="1" applyBorder="1" applyAlignment="1">
      <alignment horizontal="center" vertical="center"/>
    </xf>
    <xf numFmtId="0" fontId="0" fillId="0" borderId="16" xfId="0" applyFill="1" applyBorder="1" applyAlignment="1">
      <alignment horizontal="left" vertical="top" wrapText="1"/>
    </xf>
    <xf numFmtId="0" fontId="0" fillId="0" borderId="13" xfId="0" applyFill="1" applyBorder="1" applyAlignment="1">
      <alignment horizontal="left" vertical="top" wrapText="1"/>
    </xf>
    <xf numFmtId="0" fontId="9" fillId="0" borderId="16" xfId="0" applyFont="1" applyFill="1" applyBorder="1" applyAlignment="1">
      <alignment horizontal="center" vertical="center" wrapText="1"/>
    </xf>
    <xf numFmtId="0" fontId="9" fillId="0" borderId="57"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10" xfId="0" applyFont="1" applyFill="1" applyBorder="1" applyAlignment="1">
      <alignment horizontal="center" vertical="center" wrapText="1"/>
    </xf>
    <xf numFmtId="164" fontId="0" fillId="5" borderId="50" xfId="0" applyNumberFormat="1" applyFill="1" applyBorder="1" applyAlignment="1" applyProtection="1">
      <alignment vertical="top"/>
      <protection locked="0"/>
    </xf>
    <xf numFmtId="164" fontId="0" fillId="5" borderId="32" xfId="0" applyNumberFormat="1" applyFill="1" applyBorder="1" applyAlignment="1" applyProtection="1">
      <alignment horizontal="right" vertical="top"/>
      <protection locked="0"/>
    </xf>
    <xf numFmtId="164" fontId="0" fillId="5" borderId="62" xfId="0" applyNumberFormat="1" applyFill="1" applyBorder="1" applyAlignment="1" applyProtection="1">
      <alignment vertical="top"/>
      <protection locked="0"/>
    </xf>
    <xf numFmtId="164" fontId="0" fillId="5" borderId="33" xfId="0" applyNumberFormat="1" applyFill="1" applyBorder="1" applyAlignment="1" applyProtection="1">
      <alignment vertical="top"/>
      <protection locked="0"/>
    </xf>
    <xf numFmtId="164" fontId="0" fillId="5" borderId="39" xfId="0" applyNumberFormat="1" applyFill="1" applyBorder="1" applyAlignment="1" applyProtection="1">
      <alignment vertical="top"/>
      <protection locked="0"/>
    </xf>
    <xf numFmtId="164" fontId="0" fillId="5" borderId="61" xfId="0" applyNumberFormat="1" applyFill="1" applyBorder="1" applyAlignment="1" applyProtection="1">
      <alignment vertical="top"/>
      <protection locked="0"/>
    </xf>
    <xf numFmtId="164" fontId="0" fillId="5" borderId="32" xfId="0" applyNumberFormat="1" applyFill="1" applyBorder="1" applyAlignment="1" applyProtection="1">
      <alignment vertical="top"/>
      <protection locked="0"/>
    </xf>
    <xf numFmtId="164" fontId="0" fillId="5" borderId="38" xfId="0" applyNumberFormat="1" applyFill="1" applyBorder="1" applyAlignment="1" applyProtection="1">
      <alignment vertical="top"/>
      <protection locked="0"/>
    </xf>
    <xf numFmtId="3" fontId="0" fillId="5" borderId="47" xfId="0" applyNumberFormat="1" applyFill="1" applyBorder="1" applyAlignment="1" applyProtection="1">
      <alignment vertical="top"/>
      <protection locked="0"/>
    </xf>
    <xf numFmtId="3" fontId="0" fillId="5" borderId="32" xfId="0" applyNumberFormat="1" applyFill="1" applyBorder="1" applyAlignment="1" applyProtection="1">
      <alignment vertical="top"/>
      <protection locked="0"/>
    </xf>
    <xf numFmtId="3" fontId="0" fillId="5" borderId="63" xfId="0" applyNumberFormat="1" applyFill="1" applyBorder="1" applyAlignment="1" applyProtection="1">
      <alignment vertical="top"/>
      <protection locked="0"/>
    </xf>
    <xf numFmtId="3" fontId="0" fillId="5" borderId="61" xfId="0" applyNumberFormat="1" applyFill="1" applyBorder="1" applyAlignment="1" applyProtection="1">
      <alignment vertical="top"/>
      <protection locked="0"/>
    </xf>
    <xf numFmtId="3" fontId="0" fillId="5" borderId="38" xfId="0" applyNumberFormat="1" applyFill="1" applyBorder="1" applyAlignment="1" applyProtection="1">
      <alignment vertical="top"/>
      <protection locked="0"/>
    </xf>
    <xf numFmtId="10" fontId="0" fillId="5" borderId="61" xfId="1" applyNumberFormat="1" applyFont="1" applyFill="1" applyBorder="1" applyAlignment="1" applyProtection="1">
      <alignment vertical="top"/>
      <protection locked="0"/>
    </xf>
    <xf numFmtId="10" fontId="0" fillId="5" borderId="32" xfId="1" applyNumberFormat="1" applyFont="1" applyFill="1" applyBorder="1" applyAlignment="1" applyProtection="1">
      <alignment vertical="top"/>
      <protection locked="0"/>
    </xf>
    <xf numFmtId="10" fontId="0" fillId="5" borderId="38" xfId="1" applyNumberFormat="1" applyFont="1" applyFill="1" applyBorder="1" applyAlignment="1" applyProtection="1">
      <alignment vertical="top"/>
      <protection locked="0"/>
    </xf>
    <xf numFmtId="10" fontId="0" fillId="5" borderId="33" xfId="1" applyNumberFormat="1" applyFont="1" applyFill="1" applyBorder="1" applyAlignment="1" applyProtection="1">
      <alignment vertical="top"/>
      <protection locked="0"/>
    </xf>
    <xf numFmtId="10" fontId="0" fillId="5" borderId="91" xfId="1" applyNumberFormat="1" applyFont="1" applyFill="1" applyBorder="1" applyAlignment="1" applyProtection="1">
      <alignment vertical="top"/>
      <protection locked="0"/>
    </xf>
    <xf numFmtId="10" fontId="0" fillId="5" borderId="65" xfId="1" applyNumberFormat="1" applyFont="1" applyFill="1" applyBorder="1" applyAlignment="1" applyProtection="1">
      <alignment vertical="top"/>
      <protection locked="0"/>
    </xf>
    <xf numFmtId="164" fontId="0" fillId="5" borderId="37" xfId="0" applyNumberFormat="1" applyFill="1" applyBorder="1" applyAlignment="1" applyProtection="1">
      <alignment vertical="top"/>
      <protection locked="0"/>
    </xf>
    <xf numFmtId="164" fontId="0" fillId="5" borderId="78" xfId="0" applyNumberFormat="1" applyFill="1" applyBorder="1" applyAlignment="1" applyProtection="1">
      <alignment vertical="top"/>
      <protection locked="0"/>
    </xf>
    <xf numFmtId="49" fontId="9" fillId="5" borderId="83" xfId="0" applyNumberFormat="1" applyFont="1" applyFill="1" applyBorder="1" applyAlignment="1" applyProtection="1">
      <alignment horizontal="left" vertical="top"/>
      <protection locked="0"/>
    </xf>
    <xf numFmtId="164" fontId="0" fillId="5" borderId="77" xfId="0" applyNumberFormat="1" applyFill="1" applyBorder="1" applyAlignment="1" applyProtection="1">
      <alignment vertical="top"/>
      <protection locked="0"/>
    </xf>
    <xf numFmtId="164" fontId="0" fillId="5" borderId="41" xfId="0" applyNumberFormat="1" applyFill="1" applyBorder="1" applyAlignment="1" applyProtection="1">
      <alignment vertical="top"/>
      <protection locked="0"/>
    </xf>
    <xf numFmtId="164" fontId="0" fillId="5" borderId="75" xfId="0" applyNumberFormat="1" applyFill="1" applyBorder="1" applyAlignment="1" applyProtection="1">
      <alignment vertical="top"/>
      <protection locked="0"/>
    </xf>
    <xf numFmtId="164" fontId="0" fillId="5" borderId="54" xfId="0" applyNumberFormat="1" applyFill="1" applyBorder="1" applyAlignment="1" applyProtection="1">
      <alignment vertical="top"/>
      <protection locked="0"/>
    </xf>
    <xf numFmtId="49" fontId="9" fillId="5" borderId="0" xfId="0" applyNumberFormat="1" applyFont="1" applyFill="1" applyBorder="1" applyAlignment="1" applyProtection="1">
      <alignment horizontal="left" vertical="top"/>
      <protection locked="0"/>
    </xf>
    <xf numFmtId="3" fontId="0" fillId="5" borderId="77" xfId="0" applyNumberFormat="1" applyFill="1" applyBorder="1" applyAlignment="1" applyProtection="1">
      <alignment horizontal="right" vertical="top"/>
      <protection locked="0"/>
    </xf>
    <xf numFmtId="3" fontId="0" fillId="5" borderId="89" xfId="0" applyNumberFormat="1" applyFill="1" applyBorder="1" applyAlignment="1" applyProtection="1">
      <alignment horizontal="right" vertical="top"/>
      <protection locked="0"/>
    </xf>
    <xf numFmtId="3" fontId="0" fillId="5" borderId="61" xfId="0" applyNumberFormat="1" applyFill="1" applyBorder="1" applyAlignment="1" applyProtection="1">
      <alignment horizontal="right" vertical="top"/>
      <protection locked="0"/>
    </xf>
    <xf numFmtId="3" fontId="0" fillId="5" borderId="32" xfId="0" applyNumberFormat="1" applyFill="1" applyBorder="1" applyAlignment="1" applyProtection="1">
      <alignment horizontal="right" vertical="top"/>
      <protection locked="0"/>
    </xf>
    <xf numFmtId="3" fontId="0" fillId="5" borderId="38" xfId="0" applyNumberFormat="1" applyFill="1" applyBorder="1" applyAlignment="1" applyProtection="1">
      <alignment horizontal="right" vertical="top"/>
      <protection locked="0"/>
    </xf>
    <xf numFmtId="3" fontId="0" fillId="5" borderId="81" xfId="0" applyNumberFormat="1" applyFill="1" applyBorder="1" applyAlignment="1" applyProtection="1">
      <alignment horizontal="right" vertical="top"/>
      <protection locked="0"/>
    </xf>
    <xf numFmtId="3" fontId="0" fillId="5" borderId="41" xfId="0" applyNumberFormat="1" applyFill="1" applyBorder="1" applyAlignment="1" applyProtection="1">
      <alignment horizontal="right" vertical="top"/>
      <protection locked="0"/>
    </xf>
    <xf numFmtId="3" fontId="0" fillId="5" borderId="63" xfId="0" applyNumberFormat="1" applyFill="1" applyBorder="1" applyAlignment="1" applyProtection="1">
      <alignment horizontal="right" vertical="top"/>
      <protection locked="0"/>
    </xf>
    <xf numFmtId="49" fontId="9" fillId="5" borderId="97" xfId="0" applyNumberFormat="1" applyFont="1" applyFill="1" applyBorder="1" applyAlignment="1" applyProtection="1">
      <alignment horizontal="left" vertical="top"/>
      <protection locked="0"/>
    </xf>
    <xf numFmtId="49" fontId="0" fillId="5" borderId="93" xfId="0" applyNumberFormat="1" applyFill="1" applyBorder="1" applyAlignment="1" applyProtection="1">
      <alignment horizontal="left" vertical="top" wrapText="1"/>
      <protection locked="0"/>
    </xf>
    <xf numFmtId="164" fontId="0" fillId="5" borderId="85" xfId="0" applyNumberFormat="1" applyFill="1" applyBorder="1" applyAlignment="1" applyProtection="1">
      <alignment vertical="top"/>
      <protection locked="0"/>
    </xf>
    <xf numFmtId="49" fontId="0" fillId="5" borderId="94" xfId="0" applyNumberFormat="1" applyFill="1" applyBorder="1" applyAlignment="1" applyProtection="1">
      <alignment horizontal="left" vertical="top" wrapText="1"/>
      <protection locked="0"/>
    </xf>
    <xf numFmtId="49" fontId="0" fillId="5" borderId="94" xfId="0" applyNumberFormat="1" applyFill="1" applyBorder="1" applyAlignment="1" applyProtection="1">
      <alignment vertical="center" wrapText="1"/>
      <protection locked="0"/>
    </xf>
    <xf numFmtId="49" fontId="0" fillId="5" borderId="90" xfId="0" applyNumberFormat="1" applyFill="1" applyBorder="1" applyAlignment="1" applyProtection="1">
      <alignment vertical="center" wrapText="1"/>
      <protection locked="0"/>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zoomScaleNormal="100" workbookViewId="0">
      <selection activeCell="D11" sqref="D11"/>
    </sheetView>
  </sheetViews>
  <sheetFormatPr baseColWidth="10" defaultColWidth="9.07421875" defaultRowHeight="14.6" x14ac:dyDescent="0.4"/>
  <cols>
    <col min="1" max="1" width="40.53515625" customWidth="1"/>
    <col min="2" max="2" width="20.3046875" customWidth="1"/>
    <col min="3" max="3" width="20.765625" customWidth="1"/>
    <col min="4" max="4" width="19.765625" customWidth="1"/>
    <col min="5" max="5" width="22.53515625" customWidth="1"/>
    <col min="6" max="6" width="26.07421875" bestFit="1" customWidth="1"/>
  </cols>
  <sheetData>
    <row r="1" spans="1:10" x14ac:dyDescent="0.4">
      <c r="A1" s="9" t="s">
        <v>42</v>
      </c>
      <c r="B1" s="102"/>
      <c r="C1" s="103"/>
      <c r="D1" s="103"/>
      <c r="E1" s="103"/>
      <c r="F1" s="89"/>
      <c r="G1" s="89"/>
      <c r="H1" s="89"/>
      <c r="I1" s="89"/>
      <c r="J1" s="89"/>
    </row>
    <row r="3" spans="1:10" x14ac:dyDescent="0.4">
      <c r="A3" s="64" t="s">
        <v>43</v>
      </c>
      <c r="B3" s="65">
        <v>2023</v>
      </c>
      <c r="C3" s="65">
        <v>2024</v>
      </c>
      <c r="D3" s="65">
        <v>2025</v>
      </c>
      <c r="E3" s="65" t="s">
        <v>44</v>
      </c>
      <c r="F3" s="54"/>
    </row>
    <row r="4" spans="1:10" ht="29.15" x14ac:dyDescent="0.4">
      <c r="A4" s="66" t="s">
        <v>45</v>
      </c>
      <c r="B4" s="67" t="e">
        <f>ROUND(B$9*0.7,2)</f>
        <v>#DIV/0!</v>
      </c>
      <c r="C4" s="67" t="e">
        <f>ROUND(C$9*0.7,2)</f>
        <v>#DIV/0!</v>
      </c>
      <c r="D4" s="67" t="e">
        <f>ROUND(D$9*0.7,2)</f>
        <v>#DIV/0!</v>
      </c>
      <c r="E4" s="68" t="e">
        <f>SUM(B4:D4)</f>
        <v>#DIV/0!</v>
      </c>
      <c r="F4" s="54"/>
    </row>
    <row r="5" spans="1:10" ht="29.15" x14ac:dyDescent="0.4">
      <c r="A5" s="66" t="s">
        <v>46</v>
      </c>
      <c r="B5" s="67" t="e">
        <f>ROUND(B$9*0.3,2)</f>
        <v>#DIV/0!</v>
      </c>
      <c r="C5" s="67" t="e">
        <f>ROUND(C$9*0.3,2)</f>
        <v>#DIV/0!</v>
      </c>
      <c r="D5" s="67" t="e">
        <f>ROUND(D$9*0.3,2)</f>
        <v>#DIV/0!</v>
      </c>
      <c r="E5" s="68" t="e">
        <f>SUM(B5:D5)</f>
        <v>#DIV/0!</v>
      </c>
      <c r="F5" s="54"/>
    </row>
    <row r="6" spans="1:10" x14ac:dyDescent="0.4">
      <c r="A6" s="1"/>
      <c r="B6" s="1"/>
      <c r="C6" s="1"/>
      <c r="D6" s="1"/>
      <c r="E6" s="1"/>
      <c r="F6" s="54"/>
    </row>
    <row r="7" spans="1:10" x14ac:dyDescent="0.4">
      <c r="A7" s="1"/>
      <c r="B7" s="1"/>
      <c r="C7" s="1"/>
      <c r="D7" s="1"/>
      <c r="E7" s="1"/>
      <c r="F7" s="54"/>
    </row>
    <row r="8" spans="1:10" ht="29.15" x14ac:dyDescent="0.4">
      <c r="A8" s="64" t="s">
        <v>47</v>
      </c>
      <c r="B8" s="65">
        <v>2023</v>
      </c>
      <c r="C8" s="65">
        <v>2024</v>
      </c>
      <c r="D8" s="65">
        <v>2025</v>
      </c>
      <c r="E8" s="65" t="s">
        <v>44</v>
      </c>
      <c r="F8" s="115"/>
    </row>
    <row r="9" spans="1:10" x14ac:dyDescent="0.4">
      <c r="A9" s="69" t="s">
        <v>48</v>
      </c>
      <c r="B9" s="67" t="e">
        <f>ROUND(IF(Kalkulationsblatt!C$34="a)",Kalkulationsblatt!C$43,Kalkulationsblatt!C$51),2)</f>
        <v>#DIV/0!</v>
      </c>
      <c r="C9" s="67" t="e">
        <f>ROUND(IF(Kalkulationsblatt!E$34="a)",Kalkulationsblatt!E$43,Kalkulationsblatt!E$51),2)</f>
        <v>#DIV/0!</v>
      </c>
      <c r="D9" s="67" t="e">
        <f>ROUND(IF(Kalkulationsblatt!G$34="a)",Kalkulationsblatt!G$43,Kalkulationsblatt!G$51),2)</f>
        <v>#DIV/0!</v>
      </c>
      <c r="E9" s="68" t="e">
        <f>SUM(B9:D9)</f>
        <v>#DIV/0!</v>
      </c>
      <c r="F9" s="54"/>
    </row>
    <row r="10" spans="1:10" ht="29.15" x14ac:dyDescent="0.4">
      <c r="A10" s="66" t="s">
        <v>75</v>
      </c>
      <c r="B10" s="67" t="e">
        <f>ROUND(B$5,2)</f>
        <v>#DIV/0!</v>
      </c>
      <c r="C10" s="67" t="e">
        <f>ROUND(C$5,2)</f>
        <v>#DIV/0!</v>
      </c>
      <c r="D10" s="67" t="e">
        <f>ROUND(D$5,2)</f>
        <v>#DIV/0!</v>
      </c>
      <c r="E10" s="68" t="e">
        <f>SUM(B10:D10)</f>
        <v>#DIV/0!</v>
      </c>
      <c r="F10" s="54"/>
    </row>
    <row r="11" spans="1:10" ht="25.75" x14ac:dyDescent="0.4">
      <c r="A11" s="98" t="s">
        <v>78</v>
      </c>
      <c r="B11" s="99">
        <f>ROUND(Kalkulationsblatt!C$57,2)</f>
        <v>0</v>
      </c>
      <c r="C11" s="99">
        <f>ROUND(Kalkulationsblatt!E$57,2)</f>
        <v>0</v>
      </c>
      <c r="D11" s="99">
        <f>ROUND(Kalkulationsblatt!G$57,2)</f>
        <v>0</v>
      </c>
      <c r="E11" s="68">
        <f>SUM(B11:D11)</f>
        <v>0</v>
      </c>
      <c r="F11" s="191" t="s">
        <v>82</v>
      </c>
    </row>
    <row r="12" spans="1:10" x14ac:dyDescent="0.4">
      <c r="A12" s="98" t="s">
        <v>76</v>
      </c>
      <c r="B12" s="99">
        <f>ROUND('Parameter-Eingabe'!D29-'Parameter-Eingabe'!F29,2)</f>
        <v>0</v>
      </c>
      <c r="C12" s="99">
        <f>ROUND('Parameter-Eingabe'!D29-'Parameter-Eingabe'!G29,2)</f>
        <v>0</v>
      </c>
      <c r="D12" s="99">
        <f>ROUND('Parameter-Eingabe'!D29-'Parameter-Eingabe'!H29,2)</f>
        <v>0</v>
      </c>
      <c r="E12" s="68">
        <f>SUM(B12:D12)</f>
        <v>0</v>
      </c>
      <c r="F12" s="104"/>
      <c r="G12" s="89"/>
      <c r="H12" s="89"/>
    </row>
    <row r="13" spans="1:10" x14ac:dyDescent="0.4">
      <c r="A13" s="70" t="s">
        <v>49</v>
      </c>
      <c r="B13" s="71" t="e">
        <f>B$9-B$10-B$11-B$12</f>
        <v>#DIV/0!</v>
      </c>
      <c r="C13" s="71" t="e">
        <f t="shared" ref="C13:E13" si="0">C$9-C$10-C$11-C$12</f>
        <v>#DIV/0!</v>
      </c>
      <c r="D13" s="71" t="e">
        <f t="shared" si="0"/>
        <v>#DIV/0!</v>
      </c>
      <c r="E13" s="71" t="e">
        <f t="shared" si="0"/>
        <v>#DIV/0!</v>
      </c>
      <c r="F13" s="54"/>
    </row>
    <row r="14" spans="1:10" x14ac:dyDescent="0.4">
      <c r="A14" s="2"/>
      <c r="B14" s="1"/>
      <c r="C14" s="1"/>
      <c r="D14" s="1"/>
      <c r="E14" s="1"/>
      <c r="F14" s="1"/>
    </row>
    <row r="15" spans="1:10" x14ac:dyDescent="0.4">
      <c r="A15" s="2"/>
      <c r="B15" s="1"/>
      <c r="C15" s="1"/>
      <c r="D15" s="1"/>
      <c r="E15" s="1"/>
      <c r="F15" s="1"/>
    </row>
    <row r="16" spans="1:10" x14ac:dyDescent="0.4">
      <c r="A16" s="2"/>
      <c r="B16" s="101"/>
      <c r="C16" s="1"/>
      <c r="D16" s="1"/>
      <c r="E16" s="1"/>
      <c r="F16" s="1"/>
    </row>
    <row r="17" spans="1:6" x14ac:dyDescent="0.4">
      <c r="A17" s="2"/>
      <c r="B17" s="1"/>
      <c r="C17" s="1"/>
      <c r="D17" s="1"/>
      <c r="E17" s="1"/>
      <c r="F17" s="1"/>
    </row>
    <row r="18" spans="1:6" x14ac:dyDescent="0.4">
      <c r="A18" s="2"/>
      <c r="B18" s="1"/>
      <c r="C18" s="1"/>
      <c r="D18" s="1"/>
      <c r="E18" s="1"/>
      <c r="F18" s="1"/>
    </row>
  </sheetData>
  <sheetProtection algorithmName="SHA-512" hashValue="yjsitxswEMvGPBFpS1E/hGaSGS9L1zwwVFl/KrRh9tTNm62m35unqas8/rZSZmoOvEvq8J5HTH9qhKMhFZi1XQ==" saltValue="Nq47niOrhNhgeutn5R264w==" spinCount="100000" sheet="1" objects="1" scenarios="1"/>
  <pageMargins left="0.7" right="0.7" top="0.75" bottom="0.75" header="0.3" footer="0.3"/>
  <pageSetup paperSize="9"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zoomScale="90" zoomScaleNormal="90" workbookViewId="0">
      <pane ySplit="12" topLeftCell="A28" activePane="bottomLeft" state="frozen"/>
      <selection pane="bottomLeft" activeCell="F15" sqref="F15"/>
    </sheetView>
  </sheetViews>
  <sheetFormatPr baseColWidth="10" defaultRowHeight="14.6" x14ac:dyDescent="0.4"/>
  <cols>
    <col min="1" max="1" width="9.84375" style="1" customWidth="1"/>
    <col min="2" max="2" width="53.69140625" style="2" customWidth="1"/>
    <col min="3" max="3" width="22.69140625" bestFit="1" customWidth="1"/>
    <col min="4" max="4" width="19.765625" customWidth="1"/>
    <col min="5" max="5" width="21.23046875" customWidth="1"/>
    <col min="6" max="6" width="20.69140625" customWidth="1"/>
    <col min="7" max="7" width="21" customWidth="1"/>
    <col min="8" max="8" width="22" customWidth="1"/>
    <col min="9" max="9" width="34.23046875" style="117" customWidth="1"/>
  </cols>
  <sheetData>
    <row r="1" spans="1:10" x14ac:dyDescent="0.4">
      <c r="A1" s="7" t="s">
        <v>0</v>
      </c>
      <c r="C1" s="129"/>
    </row>
    <row r="2" spans="1:10" x14ac:dyDescent="0.4">
      <c r="A2" s="7"/>
    </row>
    <row r="3" spans="1:10" x14ac:dyDescent="0.4">
      <c r="A3" s="4" t="s">
        <v>17</v>
      </c>
      <c r="B3" s="2" t="s">
        <v>66</v>
      </c>
      <c r="C3" t="s">
        <v>18</v>
      </c>
    </row>
    <row r="4" spans="1:10" ht="29.15" x14ac:dyDescent="0.4">
      <c r="A4" s="4" t="s">
        <v>19</v>
      </c>
      <c r="B4" s="2" t="s">
        <v>50</v>
      </c>
      <c r="C4" s="188" t="s">
        <v>20</v>
      </c>
      <c r="E4" s="103"/>
      <c r="F4" s="182"/>
    </row>
    <row r="5" spans="1:10" x14ac:dyDescent="0.4">
      <c r="A5" s="4" t="s">
        <v>21</v>
      </c>
      <c r="B5" s="2" t="s">
        <v>22</v>
      </c>
    </row>
    <row r="6" spans="1:10" x14ac:dyDescent="0.4">
      <c r="A6" s="4" t="s">
        <v>51</v>
      </c>
      <c r="B6" s="1" t="s">
        <v>52</v>
      </c>
      <c r="C6" s="10"/>
    </row>
    <row r="7" spans="1:10" x14ac:dyDescent="0.4">
      <c r="A7" s="4" t="s">
        <v>23</v>
      </c>
      <c r="B7" s="2" t="s">
        <v>27</v>
      </c>
      <c r="C7" t="s">
        <v>25</v>
      </c>
      <c r="I7" s="135"/>
    </row>
    <row r="8" spans="1:10" x14ac:dyDescent="0.4">
      <c r="A8" s="4" t="s">
        <v>24</v>
      </c>
      <c r="B8" s="2" t="s">
        <v>28</v>
      </c>
      <c r="C8" t="s">
        <v>26</v>
      </c>
    </row>
    <row r="9" spans="1:10" x14ac:dyDescent="0.4">
      <c r="A9" s="12" t="s">
        <v>67</v>
      </c>
      <c r="B9" s="6" t="s">
        <v>69</v>
      </c>
      <c r="C9" s="13" t="s">
        <v>70</v>
      </c>
      <c r="H9" s="145"/>
      <c r="I9" s="147"/>
      <c r="J9" s="148"/>
    </row>
    <row r="10" spans="1:10" ht="30" customHeight="1" thickBot="1" x14ac:dyDescent="0.45">
      <c r="A10" s="23"/>
      <c r="B10" s="39"/>
      <c r="C10" s="123"/>
      <c r="D10" s="123"/>
      <c r="E10" s="123"/>
      <c r="F10" s="206" t="s">
        <v>139</v>
      </c>
      <c r="G10" s="206"/>
      <c r="H10" s="206"/>
      <c r="I10" s="146"/>
    </row>
    <row r="11" spans="1:10" s="1" customFormat="1" x14ac:dyDescent="0.4">
      <c r="A11" s="214" t="s">
        <v>1</v>
      </c>
      <c r="B11" s="216" t="s">
        <v>2</v>
      </c>
      <c r="C11" s="218" t="s">
        <v>68</v>
      </c>
      <c r="D11" s="218"/>
      <c r="E11" s="218"/>
      <c r="F11" s="218"/>
      <c r="G11" s="218"/>
      <c r="H11" s="219"/>
      <c r="I11" s="118"/>
    </row>
    <row r="12" spans="1:10" s="1" customFormat="1" ht="15" thickBot="1" x14ac:dyDescent="0.45">
      <c r="A12" s="215"/>
      <c r="B12" s="217"/>
      <c r="C12" s="93" t="s">
        <v>17</v>
      </c>
      <c r="D12" s="51" t="s">
        <v>19</v>
      </c>
      <c r="E12" s="92">
        <v>2022</v>
      </c>
      <c r="F12" s="51" t="s">
        <v>23</v>
      </c>
      <c r="G12" s="52" t="s">
        <v>24</v>
      </c>
      <c r="H12" s="53" t="s">
        <v>67</v>
      </c>
      <c r="I12" s="119"/>
    </row>
    <row r="13" spans="1:10" ht="29.15" x14ac:dyDescent="0.4">
      <c r="A13" s="142" t="s">
        <v>6</v>
      </c>
      <c r="B13" s="204" t="s">
        <v>208</v>
      </c>
      <c r="C13" s="94"/>
      <c r="D13" s="266"/>
      <c r="E13" s="109"/>
      <c r="F13" s="268"/>
      <c r="G13" s="269"/>
      <c r="H13" s="270"/>
      <c r="I13" s="120"/>
    </row>
    <row r="14" spans="1:10" ht="29.15" x14ac:dyDescent="0.4">
      <c r="A14" s="143" t="s">
        <v>8</v>
      </c>
      <c r="B14" s="50" t="s">
        <v>209</v>
      </c>
      <c r="C14" s="107"/>
      <c r="D14" s="267"/>
      <c r="E14" s="110"/>
      <c r="F14" s="271"/>
      <c r="G14" s="272"/>
      <c r="H14" s="273"/>
      <c r="I14" s="120"/>
    </row>
    <row r="15" spans="1:10" ht="43.75" x14ac:dyDescent="0.4">
      <c r="A15" s="143" t="s">
        <v>10</v>
      </c>
      <c r="B15" s="50" t="s">
        <v>30</v>
      </c>
      <c r="C15" s="81"/>
      <c r="D15" s="108"/>
      <c r="E15" s="208"/>
      <c r="F15" s="271"/>
      <c r="G15" s="272"/>
      <c r="H15" s="273"/>
      <c r="I15" s="181" t="s">
        <v>193</v>
      </c>
    </row>
    <row r="16" spans="1:10" ht="28.95" customHeight="1" x14ac:dyDescent="0.4">
      <c r="A16" s="180" t="s">
        <v>11</v>
      </c>
      <c r="B16" s="50" t="s">
        <v>170</v>
      </c>
      <c r="C16" s="82"/>
      <c r="D16" s="82"/>
      <c r="E16" s="208"/>
      <c r="F16" s="174">
        <f>'Parameter-Eingabe P'!C19</f>
        <v>0</v>
      </c>
      <c r="G16" s="175">
        <f>'Parameter-Eingabe P'!D19</f>
        <v>0</v>
      </c>
      <c r="H16" s="176">
        <f>'Parameter-Eingabe P'!E19</f>
        <v>0</v>
      </c>
      <c r="I16" s="207" t="s">
        <v>201</v>
      </c>
    </row>
    <row r="17" spans="1:9" x14ac:dyDescent="0.4">
      <c r="A17" s="180" t="s">
        <v>12</v>
      </c>
      <c r="B17" s="50" t="s">
        <v>168</v>
      </c>
      <c r="C17" s="83"/>
      <c r="D17" s="84"/>
      <c r="E17" s="208"/>
      <c r="F17" s="174">
        <f>'Parameter-Eingabe P'!C20+'Parameter-Eingabe P'!C21+'Parameter-Eingabe P'!C22+'Parameter-Eingabe P'!C23+'Parameter-Eingabe P'!C24</f>
        <v>0</v>
      </c>
      <c r="G17" s="175">
        <f>'Parameter-Eingabe P'!D20+'Parameter-Eingabe P'!D21+'Parameter-Eingabe P'!D22+'Parameter-Eingabe P'!D23+'Parameter-Eingabe P'!D24</f>
        <v>0</v>
      </c>
      <c r="H17" s="176">
        <f>'Parameter-Eingabe P'!E20+'Parameter-Eingabe P'!E21+'Parameter-Eingabe P'!E22+'Parameter-Eingabe P'!E23+'Parameter-Eingabe P'!E24</f>
        <v>0</v>
      </c>
      <c r="I17" s="207"/>
    </row>
    <row r="18" spans="1:9" ht="58.3" x14ac:dyDescent="0.4">
      <c r="A18" s="143" t="s">
        <v>7</v>
      </c>
      <c r="B18" s="50" t="s">
        <v>210</v>
      </c>
      <c r="C18" s="274"/>
      <c r="D18" s="275"/>
      <c r="E18" s="209"/>
      <c r="F18" s="277"/>
      <c r="G18" s="275"/>
      <c r="H18" s="278"/>
      <c r="I18" s="207"/>
    </row>
    <row r="19" spans="1:9" ht="58.3" x14ac:dyDescent="0.4">
      <c r="A19" s="143" t="s">
        <v>9</v>
      </c>
      <c r="B19" s="50" t="s">
        <v>211</v>
      </c>
      <c r="C19" s="276"/>
      <c r="D19" s="275"/>
      <c r="E19" s="209"/>
      <c r="F19" s="277"/>
      <c r="G19" s="275"/>
      <c r="H19" s="278"/>
      <c r="I19" s="207"/>
    </row>
    <row r="20" spans="1:9" x14ac:dyDescent="0.4">
      <c r="A20" s="143" t="s">
        <v>13</v>
      </c>
      <c r="B20" s="3" t="s">
        <v>140</v>
      </c>
      <c r="C20" s="85"/>
      <c r="D20" s="111"/>
      <c r="E20" s="208"/>
      <c r="F20" s="132">
        <v>25.2</v>
      </c>
      <c r="G20" s="133">
        <v>25.2</v>
      </c>
      <c r="H20" s="134">
        <v>25.2</v>
      </c>
      <c r="I20" s="116"/>
    </row>
    <row r="21" spans="1:9" x14ac:dyDescent="0.4">
      <c r="A21" s="143" t="s">
        <v>14</v>
      </c>
      <c r="B21" s="3" t="s">
        <v>141</v>
      </c>
      <c r="C21" s="85"/>
      <c r="D21" s="85"/>
      <c r="E21" s="208"/>
      <c r="F21" s="132">
        <v>126.96</v>
      </c>
      <c r="G21" s="133">
        <v>126.96</v>
      </c>
      <c r="H21" s="134">
        <v>126.96</v>
      </c>
      <c r="I21" s="116"/>
    </row>
    <row r="22" spans="1:9" ht="51" customHeight="1" x14ac:dyDescent="0.4">
      <c r="A22" s="180" t="s">
        <v>29</v>
      </c>
      <c r="B22" s="50" t="s">
        <v>169</v>
      </c>
      <c r="C22" s="85"/>
      <c r="D22" s="85"/>
      <c r="E22" s="208"/>
      <c r="F22" s="189" t="e">
        <f>'Parameter-Eingabe P'!J15</f>
        <v>#DIV/0!</v>
      </c>
      <c r="G22" s="189" t="e">
        <f>'Parameter-Eingabe P'!L15</f>
        <v>#DIV/0!</v>
      </c>
      <c r="H22" s="190" t="e">
        <f>'Parameter-Eingabe P'!N15</f>
        <v>#DIV/0!</v>
      </c>
      <c r="I22" s="183" t="s">
        <v>198</v>
      </c>
    </row>
    <row r="23" spans="1:9" ht="87.45" x14ac:dyDescent="0.4">
      <c r="A23" s="143" t="s">
        <v>15</v>
      </c>
      <c r="B23" s="50" t="s">
        <v>31</v>
      </c>
      <c r="C23" s="86"/>
      <c r="D23" s="86"/>
      <c r="E23" s="210"/>
      <c r="F23" s="279"/>
      <c r="G23" s="280"/>
      <c r="H23" s="281"/>
      <c r="I23" s="124" t="s">
        <v>205</v>
      </c>
    </row>
    <row r="24" spans="1:9" ht="29.15" x14ac:dyDescent="0.4">
      <c r="A24" s="143" t="s">
        <v>32</v>
      </c>
      <c r="B24" s="50" t="s">
        <v>34</v>
      </c>
      <c r="C24" s="220"/>
      <c r="D24" s="131"/>
      <c r="E24" s="282"/>
      <c r="F24" s="282"/>
      <c r="G24" s="282"/>
      <c r="H24" s="283"/>
      <c r="I24" s="125"/>
    </row>
    <row r="25" spans="1:9" ht="116.6" x14ac:dyDescent="0.4">
      <c r="A25" s="143" t="s">
        <v>33</v>
      </c>
      <c r="B25" s="50" t="s">
        <v>91</v>
      </c>
      <c r="C25" s="220"/>
      <c r="D25" s="86"/>
      <c r="E25" s="280"/>
      <c r="F25" s="280"/>
      <c r="G25" s="280"/>
      <c r="H25" s="284"/>
      <c r="I25" s="130" t="s">
        <v>92</v>
      </c>
    </row>
    <row r="26" spans="1:9" ht="29.15" x14ac:dyDescent="0.4">
      <c r="A26" s="143" t="s">
        <v>36</v>
      </c>
      <c r="B26" s="3" t="s">
        <v>35</v>
      </c>
      <c r="C26" s="211"/>
      <c r="D26" s="212"/>
      <c r="E26" s="212"/>
      <c r="F26" s="212"/>
      <c r="G26" s="212"/>
      <c r="H26" s="212"/>
      <c r="I26" s="122"/>
    </row>
    <row r="27" spans="1:9" ht="29.15" x14ac:dyDescent="0.4">
      <c r="A27" s="143" t="s">
        <v>37</v>
      </c>
      <c r="B27" s="3" t="s">
        <v>39</v>
      </c>
      <c r="C27" s="211"/>
      <c r="D27" s="212"/>
      <c r="E27" s="212"/>
      <c r="F27" s="212"/>
      <c r="G27" s="212"/>
      <c r="H27" s="212"/>
      <c r="I27" s="122"/>
    </row>
    <row r="28" spans="1:9" ht="29.15" x14ac:dyDescent="0.4">
      <c r="A28" s="143" t="s">
        <v>38</v>
      </c>
      <c r="B28" s="3" t="s">
        <v>199</v>
      </c>
      <c r="C28" s="212"/>
      <c r="D28" s="212"/>
      <c r="E28" s="212"/>
      <c r="F28" s="212"/>
      <c r="G28" s="212"/>
      <c r="H28" s="213"/>
      <c r="I28" s="121"/>
    </row>
    <row r="29" spans="1:9" ht="58.75" thickBot="1" x14ac:dyDescent="0.45">
      <c r="A29" s="144" t="s">
        <v>204</v>
      </c>
      <c r="B29" s="106" t="s">
        <v>212</v>
      </c>
      <c r="C29" s="100"/>
      <c r="D29" s="184">
        <f>'Parameter-Eingabe SPNV'!C16</f>
        <v>0</v>
      </c>
      <c r="E29" s="112"/>
      <c r="F29" s="184">
        <f>'Parameter-Eingabe SPNV'!D16</f>
        <v>0</v>
      </c>
      <c r="G29" s="185">
        <f>'Parameter-Eingabe SPNV'!E16</f>
        <v>0</v>
      </c>
      <c r="H29" s="186">
        <f>'Parameter-Eingabe SPNV'!F16</f>
        <v>0</v>
      </c>
      <c r="I29" s="183" t="s">
        <v>206</v>
      </c>
    </row>
    <row r="30" spans="1:9" ht="18.45" x14ac:dyDescent="0.4">
      <c r="B30" s="105"/>
    </row>
    <row r="33" spans="4:4" x14ac:dyDescent="0.4">
      <c r="D33" s="89"/>
    </row>
  </sheetData>
  <sheetProtection algorithmName="SHA-512" hashValue="C4UkTubWymxc/y/sLjsW5V08wEEqHqEGUO6vj6Lva7gThUw8kCiCXwpgCoU1dKKR61D8PctCnmJM5Ch/jnc9Ag==" saltValue="MntZbdaJtkDmWmXkD8wO+w==" spinCount="100000" sheet="1" objects="1" scenarios="1"/>
  <mergeCells count="8">
    <mergeCell ref="F10:H10"/>
    <mergeCell ref="I16:I19"/>
    <mergeCell ref="E15:E23"/>
    <mergeCell ref="C26:H28"/>
    <mergeCell ref="A11:A12"/>
    <mergeCell ref="B11:B12"/>
    <mergeCell ref="C11:H11"/>
    <mergeCell ref="C24:C25"/>
  </mergeCells>
  <pageMargins left="0.7" right="0.7" top="0.78740157499999996" bottom="0.78740157499999996" header="0.3" footer="0.3"/>
  <pageSetup paperSize="9"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5"/>
  <sheetViews>
    <sheetView topLeftCell="A13" zoomScaleNormal="100" workbookViewId="0">
      <selection activeCell="C19" sqref="C19:E23"/>
    </sheetView>
  </sheetViews>
  <sheetFormatPr baseColWidth="10" defaultRowHeight="14.6" x14ac:dyDescent="0.4"/>
  <cols>
    <col min="2" max="2" width="35.84375" customWidth="1"/>
    <col min="3" max="3" width="15.23046875" customWidth="1"/>
    <col min="4" max="4" width="16.84375" customWidth="1"/>
    <col min="5" max="5" width="18.3046875" customWidth="1"/>
    <col min="6" max="6" width="29.69140625" customWidth="1"/>
    <col min="7" max="7" width="14.3046875" customWidth="1"/>
    <col min="8" max="8" width="57.23046875" customWidth="1"/>
    <col min="9" max="9" width="28.4609375" customWidth="1"/>
    <col min="10" max="10" width="14.3046875" customWidth="1"/>
    <col min="11" max="11" width="29.3046875" customWidth="1"/>
    <col min="12" max="12" width="13.69140625" customWidth="1"/>
    <col min="13" max="13" width="28.23046875" customWidth="1"/>
    <col min="14" max="14" width="13.69140625" customWidth="1"/>
  </cols>
  <sheetData>
    <row r="1" spans="1:15" x14ac:dyDescent="0.4">
      <c r="A1" s="9" t="s">
        <v>171</v>
      </c>
    </row>
    <row r="2" spans="1:15" ht="15" thickBot="1" x14ac:dyDescent="0.45">
      <c r="A2" s="9"/>
    </row>
    <row r="3" spans="1:15" ht="15" thickBot="1" x14ac:dyDescent="0.45">
      <c r="A3" s="235" t="s">
        <v>77</v>
      </c>
      <c r="B3" s="236"/>
      <c r="C3" s="236"/>
      <c r="D3" s="236"/>
      <c r="E3" s="237"/>
      <c r="F3" s="195"/>
    </row>
    <row r="4" spans="1:15" ht="111.45" customHeight="1" thickBot="1" x14ac:dyDescent="0.45">
      <c r="A4" s="238" t="s">
        <v>200</v>
      </c>
      <c r="B4" s="239"/>
      <c r="C4" s="239"/>
      <c r="D4" s="239"/>
      <c r="E4" s="240"/>
      <c r="F4" s="196"/>
    </row>
    <row r="5" spans="1:15" x14ac:dyDescent="0.4">
      <c r="A5" s="9"/>
    </row>
    <row r="6" spans="1:15" ht="15" thickBot="1" x14ac:dyDescent="0.45">
      <c r="B6" s="149"/>
      <c r="C6" s="149"/>
      <c r="D6" s="149"/>
      <c r="E6" s="149"/>
      <c r="F6" s="117"/>
    </row>
    <row r="7" spans="1:15" x14ac:dyDescent="0.4">
      <c r="A7" s="214" t="s">
        <v>1</v>
      </c>
      <c r="B7" s="216" t="s">
        <v>2</v>
      </c>
      <c r="C7" s="218" t="s">
        <v>68</v>
      </c>
      <c r="D7" s="218"/>
      <c r="E7" s="219"/>
      <c r="F7" s="221" t="s">
        <v>217</v>
      </c>
      <c r="H7" s="229" t="s">
        <v>196</v>
      </c>
      <c r="I7" s="223" t="s">
        <v>23</v>
      </c>
      <c r="J7" s="224"/>
      <c r="K7" s="223" t="s">
        <v>24</v>
      </c>
      <c r="L7" s="224"/>
      <c r="M7" s="223" t="s">
        <v>67</v>
      </c>
      <c r="N7" s="224"/>
    </row>
    <row r="8" spans="1:15" ht="73.3" thickBot="1" x14ac:dyDescent="0.45">
      <c r="A8" s="215"/>
      <c r="B8" s="217"/>
      <c r="C8" s="51" t="s">
        <v>23</v>
      </c>
      <c r="D8" s="52" t="s">
        <v>24</v>
      </c>
      <c r="E8" s="53" t="s">
        <v>67</v>
      </c>
      <c r="F8" s="222"/>
      <c r="H8" s="230"/>
      <c r="I8" s="36" t="s">
        <v>185</v>
      </c>
      <c r="J8" s="126" t="s">
        <v>3</v>
      </c>
      <c r="K8" s="36" t="s">
        <v>185</v>
      </c>
      <c r="L8" s="126" t="s">
        <v>3</v>
      </c>
      <c r="M8" s="36" t="s">
        <v>185</v>
      </c>
      <c r="N8" s="126" t="s">
        <v>3</v>
      </c>
    </row>
    <row r="9" spans="1:15" ht="43.75" x14ac:dyDescent="0.4">
      <c r="A9" s="142" t="s">
        <v>159</v>
      </c>
      <c r="B9" s="152" t="s">
        <v>160</v>
      </c>
      <c r="C9" s="151">
        <f t="shared" ref="C9:E10" si="0">365/1.07</f>
        <v>341.12149532710276</v>
      </c>
      <c r="D9" s="151">
        <f t="shared" si="0"/>
        <v>341.12149532710276</v>
      </c>
      <c r="E9" s="168">
        <f t="shared" si="0"/>
        <v>341.12149532710276</v>
      </c>
      <c r="F9" s="120"/>
      <c r="G9" s="150"/>
      <c r="H9" s="157" t="s">
        <v>167</v>
      </c>
      <c r="I9" s="158" t="s">
        <v>186</v>
      </c>
      <c r="J9" s="171" t="e">
        <f>C19/C25*C9</f>
        <v>#DIV/0!</v>
      </c>
      <c r="K9" s="158" t="s">
        <v>186</v>
      </c>
      <c r="L9" s="159" t="e">
        <f>D19/D25*D9</f>
        <v>#DIV/0!</v>
      </c>
      <c r="M9" s="158" t="s">
        <v>186</v>
      </c>
      <c r="N9" s="159" t="e">
        <f>E19/E25*E9</f>
        <v>#DIV/0!</v>
      </c>
    </row>
    <row r="10" spans="1:15" ht="58.3" x14ac:dyDescent="0.4">
      <c r="A10" s="143" t="s">
        <v>163</v>
      </c>
      <c r="B10" s="50" t="s">
        <v>164</v>
      </c>
      <c r="C10" s="199">
        <f t="shared" si="0"/>
        <v>341.12149532710276</v>
      </c>
      <c r="D10" s="200">
        <f t="shared" si="0"/>
        <v>341.12149532710276</v>
      </c>
      <c r="E10" s="201">
        <f t="shared" si="0"/>
        <v>341.12149532710276</v>
      </c>
      <c r="F10" s="202"/>
      <c r="G10" s="150"/>
      <c r="H10" s="160" t="s">
        <v>180</v>
      </c>
      <c r="I10" s="161" t="s">
        <v>187</v>
      </c>
      <c r="J10" s="172" t="e">
        <f>C20/C25*C10</f>
        <v>#DIV/0!</v>
      </c>
      <c r="K10" s="161" t="s">
        <v>187</v>
      </c>
      <c r="L10" s="162" t="e">
        <f>D20/D25*D10</f>
        <v>#DIV/0!</v>
      </c>
      <c r="M10" s="161" t="s">
        <v>187</v>
      </c>
      <c r="N10" s="162" t="e">
        <f>E20/E25*E10</f>
        <v>#DIV/0!</v>
      </c>
    </row>
    <row r="11" spans="1:15" ht="43.75" x14ac:dyDescent="0.4">
      <c r="A11" s="143" t="s">
        <v>172</v>
      </c>
      <c r="B11" s="225" t="s">
        <v>203</v>
      </c>
      <c r="C11" s="285"/>
      <c r="D11" s="285"/>
      <c r="E11" s="286"/>
      <c r="F11" s="287"/>
      <c r="G11" s="228"/>
      <c r="H11" s="160" t="s">
        <v>181</v>
      </c>
      <c r="I11" s="161" t="s">
        <v>188</v>
      </c>
      <c r="J11" s="172" t="e">
        <f>C21/C25*C11</f>
        <v>#DIV/0!</v>
      </c>
      <c r="K11" s="161" t="s">
        <v>188</v>
      </c>
      <c r="L11" s="162" t="e">
        <f>D21/D25*D11</f>
        <v>#DIV/0!</v>
      </c>
      <c r="M11" s="161" t="s">
        <v>188</v>
      </c>
      <c r="N11" s="162" t="e">
        <f>E21/E25*E11</f>
        <v>#DIV/0!</v>
      </c>
    </row>
    <row r="12" spans="1:15" ht="43.75" x14ac:dyDescent="0.4">
      <c r="A12" s="143" t="s">
        <v>173</v>
      </c>
      <c r="B12" s="226"/>
      <c r="C12" s="288"/>
      <c r="D12" s="288"/>
      <c r="E12" s="289"/>
      <c r="F12" s="287"/>
      <c r="G12" s="228"/>
      <c r="H12" s="160" t="s">
        <v>182</v>
      </c>
      <c r="I12" s="161" t="s">
        <v>189</v>
      </c>
      <c r="J12" s="173" t="e">
        <f>C22/C25*C12</f>
        <v>#DIV/0!</v>
      </c>
      <c r="K12" s="161" t="s">
        <v>189</v>
      </c>
      <c r="L12" s="75" t="e">
        <f>D22/D25*D12</f>
        <v>#DIV/0!</v>
      </c>
      <c r="M12" s="161" t="s">
        <v>189</v>
      </c>
      <c r="N12" s="170" t="e">
        <f>E22/E25*E12</f>
        <v>#DIV/0!</v>
      </c>
    </row>
    <row r="13" spans="1:15" ht="43.75" x14ac:dyDescent="0.4">
      <c r="A13" s="143" t="s">
        <v>174</v>
      </c>
      <c r="B13" s="226"/>
      <c r="C13" s="288"/>
      <c r="D13" s="288"/>
      <c r="E13" s="289"/>
      <c r="F13" s="287"/>
      <c r="G13" s="228"/>
      <c r="H13" s="160" t="s">
        <v>183</v>
      </c>
      <c r="I13" s="161" t="s">
        <v>190</v>
      </c>
      <c r="J13" s="172" t="e">
        <f>C23/C25*C13</f>
        <v>#DIV/0!</v>
      </c>
      <c r="K13" s="161" t="s">
        <v>190</v>
      </c>
      <c r="L13" s="162" t="e">
        <f>D23/D25*D13</f>
        <v>#DIV/0!</v>
      </c>
      <c r="M13" s="161" t="s">
        <v>190</v>
      </c>
      <c r="N13" s="162" t="e">
        <f>E23/E25*E13</f>
        <v>#DIV/0!</v>
      </c>
      <c r="O13" s="150"/>
    </row>
    <row r="14" spans="1:15" ht="44.15" thickBot="1" x14ac:dyDescent="0.45">
      <c r="A14" s="143" t="s">
        <v>175</v>
      </c>
      <c r="B14" s="227"/>
      <c r="C14" s="290"/>
      <c r="D14" s="290"/>
      <c r="E14" s="291"/>
      <c r="F14" s="292"/>
      <c r="G14" s="228"/>
      <c r="H14" s="160" t="s">
        <v>184</v>
      </c>
      <c r="I14" s="161" t="s">
        <v>191</v>
      </c>
      <c r="J14" s="172" t="e">
        <f>C24/C25*C14</f>
        <v>#DIV/0!</v>
      </c>
      <c r="K14" s="161" t="s">
        <v>191</v>
      </c>
      <c r="L14" s="75" t="e">
        <f>D24/D25*D14</f>
        <v>#DIV/0!</v>
      </c>
      <c r="M14" s="161" t="s">
        <v>191</v>
      </c>
      <c r="N14" s="75" t="e">
        <f>E24/E25*E14</f>
        <v>#DIV/0!</v>
      </c>
    </row>
    <row r="15" spans="1:15" ht="15" thickBot="1" x14ac:dyDescent="0.45">
      <c r="A15" s="153"/>
      <c r="F15" s="153"/>
      <c r="H15" s="31" t="s">
        <v>197</v>
      </c>
      <c r="I15" s="163"/>
      <c r="J15" s="60" t="e">
        <f>ROUND(J9+J10+J11+J12+J13+J14,2)</f>
        <v>#DIV/0!</v>
      </c>
      <c r="K15" s="40"/>
      <c r="L15" s="164" t="e">
        <f>ROUND(L9+L10+L11+L12+L13+L14,2)</f>
        <v>#DIV/0!</v>
      </c>
      <c r="M15" s="163"/>
      <c r="N15" s="164" t="e">
        <f>ROUND(N9+N10+N11+N12+N13+N14,2)</f>
        <v>#DIV/0!</v>
      </c>
      <c r="O15" s="150"/>
    </row>
    <row r="16" spans="1:15" ht="15" thickBot="1" x14ac:dyDescent="0.45"/>
    <row r="17" spans="1:8" ht="14.4" customHeight="1" x14ac:dyDescent="0.4">
      <c r="A17" s="214" t="s">
        <v>1</v>
      </c>
      <c r="B17" s="232" t="s">
        <v>2</v>
      </c>
      <c r="C17" s="233" t="s">
        <v>68</v>
      </c>
      <c r="D17" s="233"/>
      <c r="E17" s="234"/>
      <c r="F17" s="221" t="s">
        <v>217</v>
      </c>
    </row>
    <row r="18" spans="1:8" ht="33.65" customHeight="1" thickBot="1" x14ac:dyDescent="0.45">
      <c r="A18" s="215"/>
      <c r="B18" s="217"/>
      <c r="C18" s="51" t="s">
        <v>23</v>
      </c>
      <c r="D18" s="52" t="s">
        <v>24</v>
      </c>
      <c r="E18" s="53" t="s">
        <v>67</v>
      </c>
      <c r="F18" s="222"/>
    </row>
    <row r="19" spans="1:8" ht="43.75" x14ac:dyDescent="0.4">
      <c r="A19" s="142" t="s">
        <v>11</v>
      </c>
      <c r="B19" s="50" t="s">
        <v>170</v>
      </c>
      <c r="C19" s="293"/>
      <c r="D19" s="293"/>
      <c r="E19" s="294"/>
      <c r="F19" s="197"/>
      <c r="G19" s="150"/>
      <c r="H19" s="155"/>
    </row>
    <row r="20" spans="1:8" ht="29.15" x14ac:dyDescent="0.4">
      <c r="A20" s="143" t="s">
        <v>161</v>
      </c>
      <c r="B20" s="50" t="s">
        <v>162</v>
      </c>
      <c r="C20" s="293"/>
      <c r="D20" s="293"/>
      <c r="E20" s="294"/>
      <c r="F20" s="203"/>
      <c r="G20" s="150"/>
      <c r="H20" s="154"/>
    </row>
    <row r="21" spans="1:8" ht="28.95" customHeight="1" x14ac:dyDescent="0.4">
      <c r="A21" s="143" t="s">
        <v>176</v>
      </c>
      <c r="B21" s="225" t="s">
        <v>192</v>
      </c>
      <c r="C21" s="295"/>
      <c r="D21" s="296"/>
      <c r="E21" s="297"/>
      <c r="F21" s="287"/>
    </row>
    <row r="22" spans="1:8" ht="28.95" customHeight="1" x14ac:dyDescent="0.4">
      <c r="A22" s="143" t="s">
        <v>177</v>
      </c>
      <c r="B22" s="226"/>
      <c r="C22" s="293"/>
      <c r="D22" s="298"/>
      <c r="E22" s="299"/>
      <c r="F22" s="287"/>
    </row>
    <row r="23" spans="1:8" ht="28.95" customHeight="1" x14ac:dyDescent="0.4">
      <c r="A23" s="143" t="s">
        <v>178</v>
      </c>
      <c r="B23" s="226"/>
      <c r="C23" s="293"/>
      <c r="D23" s="298"/>
      <c r="E23" s="299"/>
      <c r="F23" s="287"/>
    </row>
    <row r="24" spans="1:8" ht="28.95" customHeight="1" thickBot="1" x14ac:dyDescent="0.45">
      <c r="A24" s="143" t="s">
        <v>179</v>
      </c>
      <c r="B24" s="231"/>
      <c r="C24" s="300"/>
      <c r="D24" s="296"/>
      <c r="E24" s="297"/>
      <c r="F24" s="301"/>
    </row>
    <row r="25" spans="1:8" ht="15" thickBot="1" x14ac:dyDescent="0.45">
      <c r="A25" s="169" t="s">
        <v>165</v>
      </c>
      <c r="B25" s="156" t="s">
        <v>166</v>
      </c>
      <c r="C25" s="165">
        <f>SUM(C19:C24)</f>
        <v>0</v>
      </c>
      <c r="D25" s="166">
        <f>SUM(D19:D24)</f>
        <v>0</v>
      </c>
      <c r="E25" s="167">
        <f>SUM(E19:E24)</f>
        <v>0</v>
      </c>
      <c r="F25" s="198"/>
      <c r="G25" s="187"/>
    </row>
  </sheetData>
  <sheetProtection algorithmName="SHA-512" hashValue="Fq4MFNlQx0WUSAb2MxtPC/fIisVao4jfN7rXwRVqjrR9JKIOMVTWL0EISl/ljqw1WNxwU7q/5wkEsD40xTeZOA==" saltValue="z4DKvPAClJjoAs7cWzKSTQ==" spinCount="100000" sheet="1" objects="1" scenarios="1"/>
  <mergeCells count="17">
    <mergeCell ref="B21:B24"/>
    <mergeCell ref="A17:A18"/>
    <mergeCell ref="B17:B18"/>
    <mergeCell ref="C17:E17"/>
    <mergeCell ref="A3:E3"/>
    <mergeCell ref="A4:E4"/>
    <mergeCell ref="A7:A8"/>
    <mergeCell ref="M7:N7"/>
    <mergeCell ref="B7:B8"/>
    <mergeCell ref="C7:E7"/>
    <mergeCell ref="H7:H8"/>
    <mergeCell ref="F7:F8"/>
    <mergeCell ref="F17:F18"/>
    <mergeCell ref="I7:J7"/>
    <mergeCell ref="B11:B14"/>
    <mergeCell ref="G11:G14"/>
    <mergeCell ref="K7:L7"/>
  </mergeCells>
  <pageMargins left="0.25" right="0.25" top="0.75" bottom="0.75" header="0.3" footer="0.3"/>
  <pageSetup paperSize="9" scale="4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workbookViewId="0">
      <pane ySplit="1" topLeftCell="A2" activePane="bottomLeft" state="frozen"/>
      <selection pane="bottomLeft" activeCell="C10" sqref="C10:F12"/>
    </sheetView>
  </sheetViews>
  <sheetFormatPr baseColWidth="10" defaultRowHeight="14.6" x14ac:dyDescent="0.4"/>
  <cols>
    <col min="2" max="2" width="39.07421875" customWidth="1"/>
    <col min="3" max="4" width="15.23046875" customWidth="1"/>
    <col min="5" max="5" width="16.84375" customWidth="1"/>
    <col min="6" max="6" width="18.3046875" customWidth="1"/>
  </cols>
  <sheetData>
    <row r="1" spans="1:7" x14ac:dyDescent="0.4">
      <c r="A1" s="205" t="s">
        <v>202</v>
      </c>
      <c r="B1" s="89"/>
    </row>
    <row r="2" spans="1:7" ht="15" thickBot="1" x14ac:dyDescent="0.45">
      <c r="A2" s="9"/>
    </row>
    <row r="3" spans="1:7" ht="15" thickBot="1" x14ac:dyDescent="0.45">
      <c r="A3" s="235" t="s">
        <v>77</v>
      </c>
      <c r="B3" s="236"/>
      <c r="C3" s="236"/>
      <c r="D3" s="236"/>
      <c r="E3" s="236"/>
      <c r="F3" s="237"/>
    </row>
    <row r="4" spans="1:7" ht="62.15" customHeight="1" thickBot="1" x14ac:dyDescent="0.45">
      <c r="A4" s="244" t="s">
        <v>215</v>
      </c>
      <c r="B4" s="245"/>
      <c r="C4" s="245"/>
      <c r="D4" s="245"/>
      <c r="E4" s="245"/>
      <c r="F4" s="246"/>
    </row>
    <row r="5" spans="1:7" x14ac:dyDescent="0.4">
      <c r="A5" s="9"/>
    </row>
    <row r="6" spans="1:7" ht="15" thickBot="1" x14ac:dyDescent="0.45">
      <c r="B6" s="149"/>
      <c r="C6" s="149"/>
      <c r="D6" s="149"/>
      <c r="E6" s="149"/>
      <c r="F6" s="149"/>
    </row>
    <row r="7" spans="1:7" x14ac:dyDescent="0.4">
      <c r="A7" s="214" t="s">
        <v>1</v>
      </c>
      <c r="B7" s="216" t="s">
        <v>216</v>
      </c>
      <c r="C7" s="218" t="s">
        <v>68</v>
      </c>
      <c r="D7" s="218"/>
      <c r="E7" s="218"/>
      <c r="F7" s="219"/>
    </row>
    <row r="8" spans="1:7" ht="15" thickBot="1" x14ac:dyDescent="0.45">
      <c r="A8" s="215"/>
      <c r="B8" s="217"/>
      <c r="C8" s="51" t="s">
        <v>19</v>
      </c>
      <c r="D8" s="52" t="s">
        <v>23</v>
      </c>
      <c r="E8" s="52" t="s">
        <v>24</v>
      </c>
      <c r="F8" s="53" t="s">
        <v>67</v>
      </c>
    </row>
    <row r="9" spans="1:7" x14ac:dyDescent="0.4">
      <c r="A9" s="241" t="s">
        <v>213</v>
      </c>
      <c r="B9" s="302"/>
      <c r="C9" s="268"/>
      <c r="D9" s="268"/>
      <c r="E9" s="268"/>
      <c r="F9" s="303"/>
    </row>
    <row r="10" spans="1:7" x14ac:dyDescent="0.4">
      <c r="A10" s="242"/>
      <c r="B10" s="304"/>
      <c r="C10" s="271"/>
      <c r="D10" s="271"/>
      <c r="E10" s="271"/>
      <c r="F10" s="273"/>
    </row>
    <row r="11" spans="1:7" x14ac:dyDescent="0.4">
      <c r="A11" s="242"/>
      <c r="B11" s="305"/>
      <c r="C11" s="285"/>
      <c r="D11" s="285"/>
      <c r="E11" s="285"/>
      <c r="F11" s="286"/>
    </row>
    <row r="12" spans="1:7" x14ac:dyDescent="0.4">
      <c r="A12" s="242"/>
      <c r="B12" s="305"/>
      <c r="C12" s="288"/>
      <c r="D12" s="288"/>
      <c r="E12" s="288"/>
      <c r="F12" s="289"/>
    </row>
    <row r="13" spans="1:7" x14ac:dyDescent="0.4">
      <c r="A13" s="242"/>
      <c r="B13" s="305"/>
      <c r="C13" s="288"/>
      <c r="D13" s="288"/>
      <c r="E13" s="288"/>
      <c r="F13" s="289"/>
      <c r="G13" s="187"/>
    </row>
    <row r="14" spans="1:7" x14ac:dyDescent="0.4">
      <c r="A14" s="242"/>
      <c r="B14" s="305"/>
      <c r="C14" s="288"/>
      <c r="D14" s="288"/>
      <c r="E14" s="288"/>
      <c r="F14" s="289"/>
      <c r="G14" s="187"/>
    </row>
    <row r="15" spans="1:7" x14ac:dyDescent="0.4">
      <c r="A15" s="243"/>
      <c r="B15" s="306"/>
      <c r="C15" s="271"/>
      <c r="D15" s="271"/>
      <c r="E15" s="271"/>
      <c r="F15" s="273"/>
    </row>
    <row r="16" spans="1:7" ht="15" thickBot="1" x14ac:dyDescent="0.45">
      <c r="A16" s="192" t="s">
        <v>207</v>
      </c>
      <c r="B16" s="193" t="s">
        <v>214</v>
      </c>
      <c r="C16" s="194">
        <f>SUM(C9:C15)</f>
        <v>0</v>
      </c>
      <c r="D16" s="194">
        <f>SUM(D9:D15)</f>
        <v>0</v>
      </c>
      <c r="E16" s="194">
        <f>SUM(E9:E15)</f>
        <v>0</v>
      </c>
      <c r="F16" s="194">
        <f>SUM(F9:F15)</f>
        <v>0</v>
      </c>
      <c r="G16" s="150"/>
    </row>
  </sheetData>
  <sheetProtection algorithmName="SHA-512" hashValue="Y4Xgd5jCoUX6Jya864S0KkVBJuqy9wj+gSiYBoqXXxu+knb50q00aktD8Xa6s1RC84ji5k4jY/UBZeKeQk3SMg==" saltValue="5iXhoS3axOl5NgHHJ0TCaA==" spinCount="100000" sheet="1" objects="1" scenarios="1"/>
  <mergeCells count="6">
    <mergeCell ref="A9:A15"/>
    <mergeCell ref="A3:F3"/>
    <mergeCell ref="A4:F4"/>
    <mergeCell ref="A7:A8"/>
    <mergeCell ref="B7:B8"/>
    <mergeCell ref="C7:F7"/>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tabSelected="1" zoomScaleNormal="100" zoomScaleSheetLayoutView="100" workbookViewId="0">
      <selection activeCell="A8" sqref="A8"/>
    </sheetView>
  </sheetViews>
  <sheetFormatPr baseColWidth="10" defaultColWidth="11.53515625" defaultRowHeight="14.6" x14ac:dyDescent="0.4"/>
  <cols>
    <col min="1" max="1" width="65.765625" style="2" customWidth="1"/>
    <col min="2" max="2" width="38.53515625" style="1" customWidth="1"/>
    <col min="3" max="3" width="24.765625" style="1" customWidth="1"/>
    <col min="4" max="4" width="40.53515625" style="1" customWidth="1"/>
    <col min="5" max="5" width="25.23046875" style="1" customWidth="1"/>
    <col min="6" max="6" width="38.23046875" style="1" customWidth="1"/>
    <col min="7" max="7" width="23.53515625" style="1" customWidth="1"/>
    <col min="8" max="16384" width="11.53515625" style="1"/>
  </cols>
  <sheetData>
    <row r="1" spans="1:9" x14ac:dyDescent="0.4">
      <c r="A1" s="8" t="s">
        <v>16</v>
      </c>
    </row>
    <row r="2" spans="1:9" ht="15" thickBot="1" x14ac:dyDescent="0.45">
      <c r="A2" s="91"/>
      <c r="B2" s="23"/>
      <c r="C2" s="23"/>
    </row>
    <row r="3" spans="1:9" ht="15" thickBot="1" x14ac:dyDescent="0.45">
      <c r="A3" s="72" t="s">
        <v>158</v>
      </c>
      <c r="B3" s="73"/>
      <c r="C3" s="74"/>
      <c r="D3" s="251" t="s">
        <v>77</v>
      </c>
      <c r="E3" s="252"/>
      <c r="F3" s="252"/>
      <c r="G3" s="253"/>
    </row>
    <row r="4" spans="1:9" ht="31.85" customHeight="1" x14ac:dyDescent="0.4">
      <c r="A4" s="136" t="s">
        <v>79</v>
      </c>
      <c r="B4" s="255" t="s">
        <v>154</v>
      </c>
      <c r="C4" s="256"/>
      <c r="D4" s="257" t="s">
        <v>83</v>
      </c>
      <c r="E4" s="258"/>
      <c r="F4" s="258"/>
      <c r="G4" s="259"/>
      <c r="H4" s="2"/>
      <c r="I4" s="2"/>
    </row>
    <row r="5" spans="1:9" x14ac:dyDescent="0.4">
      <c r="A5" s="44" t="s">
        <v>142</v>
      </c>
      <c r="B5" s="62" t="s">
        <v>144</v>
      </c>
      <c r="C5" s="138">
        <f>SUM('Parameter-Eingabe'!D13:D14)*(1+'Parameter-Eingabe'!E25)</f>
        <v>0</v>
      </c>
      <c r="D5" s="260"/>
      <c r="E5" s="261"/>
      <c r="F5" s="261"/>
      <c r="G5" s="262"/>
      <c r="H5" s="2"/>
      <c r="I5" s="2"/>
    </row>
    <row r="6" spans="1:9" ht="15" thickBot="1" x14ac:dyDescent="0.45">
      <c r="A6" s="137" t="s">
        <v>143</v>
      </c>
      <c r="B6" s="139" t="s">
        <v>145</v>
      </c>
      <c r="C6" s="140">
        <f>C5*(1+'Parameter-Eingabe'!E24)</f>
        <v>0</v>
      </c>
      <c r="D6" s="263"/>
      <c r="E6" s="264"/>
      <c r="F6" s="264"/>
      <c r="G6" s="265"/>
      <c r="H6" s="2"/>
      <c r="I6" s="2"/>
    </row>
    <row r="7" spans="1:9" x14ac:dyDescent="0.4">
      <c r="A7" s="61"/>
      <c r="B7" s="62"/>
      <c r="C7" s="76"/>
      <c r="D7" s="77"/>
      <c r="E7" s="78"/>
      <c r="F7" s="62"/>
      <c r="G7" s="63"/>
    </row>
    <row r="8" spans="1:9" x14ac:dyDescent="0.4">
      <c r="A8" s="90"/>
      <c r="B8" s="62"/>
      <c r="C8" s="76"/>
      <c r="D8" s="77"/>
      <c r="E8" s="78"/>
      <c r="F8" s="62"/>
      <c r="G8" s="63"/>
    </row>
    <row r="9" spans="1:9" ht="15" thickBot="1" x14ac:dyDescent="0.45">
      <c r="A9" s="79"/>
      <c r="B9" s="80"/>
      <c r="C9" s="80"/>
      <c r="D9" s="80"/>
      <c r="E9" s="80"/>
      <c r="F9" s="38"/>
      <c r="G9" s="38"/>
    </row>
    <row r="10" spans="1:9" x14ac:dyDescent="0.4">
      <c r="A10" s="229" t="s">
        <v>40</v>
      </c>
      <c r="B10" s="223" t="s">
        <v>23</v>
      </c>
      <c r="C10" s="224"/>
      <c r="D10" s="223" t="s">
        <v>24</v>
      </c>
      <c r="E10" s="224"/>
      <c r="F10" s="223" t="s">
        <v>67</v>
      </c>
      <c r="G10" s="224"/>
    </row>
    <row r="11" spans="1:9" ht="29.6" thickBot="1" x14ac:dyDescent="0.45">
      <c r="A11" s="230"/>
      <c r="B11" s="36" t="s">
        <v>155</v>
      </c>
      <c r="C11" s="126" t="s">
        <v>3</v>
      </c>
      <c r="D11" s="16" t="s">
        <v>156</v>
      </c>
      <c r="E11" s="126" t="s">
        <v>3</v>
      </c>
      <c r="F11" s="36" t="s">
        <v>157</v>
      </c>
      <c r="G11" s="126" t="s">
        <v>3</v>
      </c>
    </row>
    <row r="12" spans="1:9" ht="57.65" customHeight="1" x14ac:dyDescent="0.4">
      <c r="A12" s="113" t="s">
        <v>53</v>
      </c>
      <c r="B12" s="62" t="s">
        <v>93</v>
      </c>
      <c r="C12" s="75">
        <f>C6</f>
        <v>0</v>
      </c>
      <c r="D12" s="62" t="s">
        <v>94</v>
      </c>
      <c r="E12" s="75">
        <f>C$12*C$13*C$14</f>
        <v>0</v>
      </c>
      <c r="F12" s="62" t="s">
        <v>95</v>
      </c>
      <c r="G12" s="75">
        <f>E$12*E$13*E$14</f>
        <v>0</v>
      </c>
    </row>
    <row r="13" spans="1:9" ht="57.65" customHeight="1" x14ac:dyDescent="0.4">
      <c r="A13" s="113" t="s">
        <v>146</v>
      </c>
      <c r="B13" s="62" t="s">
        <v>148</v>
      </c>
      <c r="C13" s="141">
        <f>1+'Parameter-Eingabe'!F$25</f>
        <v>1</v>
      </c>
      <c r="D13" s="62" t="s">
        <v>150</v>
      </c>
      <c r="E13" s="141">
        <f>1+'Parameter-Eingabe'!G$25</f>
        <v>1</v>
      </c>
      <c r="F13" s="62" t="s">
        <v>152</v>
      </c>
      <c r="G13" s="141">
        <f>1+'Parameter-Eingabe'!H$25</f>
        <v>1</v>
      </c>
    </row>
    <row r="14" spans="1:9" ht="58.3" x14ac:dyDescent="0.4">
      <c r="A14" s="114" t="s">
        <v>147</v>
      </c>
      <c r="B14" s="61" t="s">
        <v>149</v>
      </c>
      <c r="C14" s="141">
        <f>1+'Parameter-Eingabe'!F$24</f>
        <v>1</v>
      </c>
      <c r="D14" s="61" t="s">
        <v>151</v>
      </c>
      <c r="E14" s="141">
        <f>1+'Parameter-Eingabe'!G$24</f>
        <v>1</v>
      </c>
      <c r="F14" s="61" t="s">
        <v>153</v>
      </c>
      <c r="G14" s="141">
        <f>1+'Parameter-Eingabe'!H$24</f>
        <v>1</v>
      </c>
    </row>
    <row r="15" spans="1:9" ht="43.75" x14ac:dyDescent="0.4">
      <c r="A15" s="18" t="s">
        <v>54</v>
      </c>
      <c r="B15" s="14" t="s">
        <v>96</v>
      </c>
      <c r="C15" s="57">
        <f>'Parameter-Eingabe'!F$15+'Parameter-Eingabe'!F$13+'Parameter-Eingabe'!F$14</f>
        <v>0</v>
      </c>
      <c r="D15" s="14" t="s">
        <v>98</v>
      </c>
      <c r="E15" s="57">
        <f>'Parameter-Eingabe'!G$15+'Parameter-Eingabe'!G$13+'Parameter-Eingabe'!G$14</f>
        <v>0</v>
      </c>
      <c r="F15" s="14" t="s">
        <v>100</v>
      </c>
      <c r="G15" s="57">
        <f>'Parameter-Eingabe'!H$15+'Parameter-Eingabe'!H$13+'Parameter-Eingabe'!H$14</f>
        <v>0</v>
      </c>
    </row>
    <row r="16" spans="1:9" ht="29.15" x14ac:dyDescent="0.4">
      <c r="A16" s="18" t="s">
        <v>55</v>
      </c>
      <c r="B16" s="15">
        <v>1.0349999999999999</v>
      </c>
      <c r="C16" s="57">
        <v>1.0349999999999999</v>
      </c>
      <c r="D16" s="15">
        <v>1.0349999999999999</v>
      </c>
      <c r="E16" s="58">
        <v>1.0349999999999999</v>
      </c>
      <c r="F16" s="15">
        <v>1.0349999999999999</v>
      </c>
      <c r="G16" s="58">
        <v>1.0349999999999999</v>
      </c>
    </row>
    <row r="17" spans="1:7" ht="29.15" x14ac:dyDescent="0.4">
      <c r="A17" s="18" t="s">
        <v>56</v>
      </c>
      <c r="B17" s="14" t="s">
        <v>97</v>
      </c>
      <c r="C17" s="57">
        <f>1+'Parameter-Eingabe'!F$23</f>
        <v>1</v>
      </c>
      <c r="D17" s="14" t="s">
        <v>99</v>
      </c>
      <c r="E17" s="57">
        <f>1+'Parameter-Eingabe'!G$23</f>
        <v>1</v>
      </c>
      <c r="F17" s="14" t="s">
        <v>101</v>
      </c>
      <c r="G17" s="57">
        <f>1+'Parameter-Eingabe'!H$23</f>
        <v>1</v>
      </c>
    </row>
    <row r="18" spans="1:7" ht="15" thickBot="1" x14ac:dyDescent="0.45">
      <c r="A18" s="19" t="s">
        <v>59</v>
      </c>
      <c r="B18" s="40"/>
      <c r="C18" s="87">
        <f>((C$12*C$13*C$14)-C$15)*C$16*C$17</f>
        <v>0</v>
      </c>
      <c r="D18" s="88"/>
      <c r="E18" s="87">
        <f>((E$12*E$13*E$14)-E$15)*E$16*E$17</f>
        <v>0</v>
      </c>
      <c r="F18" s="88"/>
      <c r="G18" s="87">
        <f>((G$12*G$13*G$14)-G$15)*G$16*G$17</f>
        <v>0</v>
      </c>
    </row>
    <row r="19" spans="1:7" x14ac:dyDescent="0.4">
      <c r="B19" s="15"/>
      <c r="C19" s="15"/>
      <c r="D19" s="15"/>
      <c r="E19" s="15"/>
      <c r="F19" s="15"/>
      <c r="G19" s="15"/>
    </row>
    <row r="20" spans="1:7" x14ac:dyDescent="0.4">
      <c r="B20" s="15"/>
      <c r="C20" s="15"/>
      <c r="D20" s="15"/>
      <c r="E20" s="15"/>
      <c r="F20" s="15"/>
      <c r="G20" s="15"/>
    </row>
    <row r="21" spans="1:7" ht="15" thickBot="1" x14ac:dyDescent="0.45">
      <c r="B21" s="23"/>
      <c r="C21" s="23"/>
      <c r="D21" s="23"/>
      <c r="E21" s="23"/>
      <c r="F21" s="23"/>
      <c r="G21" s="23"/>
    </row>
    <row r="22" spans="1:7" x14ac:dyDescent="0.4">
      <c r="A22" s="229" t="s">
        <v>41</v>
      </c>
      <c r="B22" s="247" t="s">
        <v>23</v>
      </c>
      <c r="C22" s="248"/>
      <c r="D22" s="247" t="s">
        <v>24</v>
      </c>
      <c r="E22" s="247"/>
      <c r="F22" s="223" t="s">
        <v>67</v>
      </c>
      <c r="G22" s="224"/>
    </row>
    <row r="23" spans="1:7" ht="15" thickBot="1" x14ac:dyDescent="0.45">
      <c r="A23" s="230"/>
      <c r="B23" s="17" t="s">
        <v>102</v>
      </c>
      <c r="C23" s="126" t="s">
        <v>3</v>
      </c>
      <c r="D23" s="17" t="s">
        <v>105</v>
      </c>
      <c r="E23" s="126" t="s">
        <v>3</v>
      </c>
      <c r="F23" s="17" t="s">
        <v>108</v>
      </c>
      <c r="G23" s="126" t="s">
        <v>3</v>
      </c>
    </row>
    <row r="24" spans="1:7" ht="29.15" x14ac:dyDescent="0.4">
      <c r="A24" s="22" t="s">
        <v>57</v>
      </c>
      <c r="B24" s="20" t="s">
        <v>103</v>
      </c>
      <c r="C24" s="57">
        <f>'Parameter-Eingabe'!F$16*'Parameter-Eingabe'!F$20</f>
        <v>0</v>
      </c>
      <c r="D24" s="20" t="s">
        <v>106</v>
      </c>
      <c r="E24" s="57">
        <f>'Parameter-Eingabe'!G$16*'Parameter-Eingabe'!G$20</f>
        <v>0</v>
      </c>
      <c r="F24" s="20" t="s">
        <v>109</v>
      </c>
      <c r="G24" s="57">
        <f>'Parameter-Eingabe'!H$16*'Parameter-Eingabe'!H$20</f>
        <v>0</v>
      </c>
    </row>
    <row r="25" spans="1:7" ht="29.15" x14ac:dyDescent="0.4">
      <c r="A25" s="18" t="s">
        <v>58</v>
      </c>
      <c r="B25" s="21" t="s">
        <v>104</v>
      </c>
      <c r="C25" s="57">
        <f>'Parameter-Eingabe'!F$17*'Parameter-Eingabe'!F$21</f>
        <v>0</v>
      </c>
      <c r="D25" s="21" t="s">
        <v>107</v>
      </c>
      <c r="E25" s="57">
        <f>'Parameter-Eingabe'!G$17*'Parameter-Eingabe'!G$21</f>
        <v>0</v>
      </c>
      <c r="F25" s="21" t="s">
        <v>110</v>
      </c>
      <c r="G25" s="57">
        <f>'Parameter-Eingabe'!H$17*'Parameter-Eingabe'!H$21</f>
        <v>0</v>
      </c>
    </row>
    <row r="26" spans="1:7" ht="15" thickBot="1" x14ac:dyDescent="0.45">
      <c r="A26" s="19" t="s">
        <v>60</v>
      </c>
      <c r="B26" s="40"/>
      <c r="C26" s="87">
        <f>C$24+C$25</f>
        <v>0</v>
      </c>
      <c r="D26" s="88"/>
      <c r="E26" s="87">
        <f>E$24+E$25</f>
        <v>0</v>
      </c>
      <c r="F26" s="88"/>
      <c r="G26" s="87">
        <f>G$24+G$25</f>
        <v>0</v>
      </c>
    </row>
    <row r="27" spans="1:7" x14ac:dyDescent="0.4">
      <c r="B27" s="15"/>
      <c r="C27" s="15"/>
      <c r="D27" s="15"/>
      <c r="E27" s="15"/>
      <c r="F27" s="15"/>
      <c r="G27" s="15"/>
    </row>
    <row r="28" spans="1:7" x14ac:dyDescent="0.4">
      <c r="B28" s="47"/>
      <c r="C28" s="15"/>
      <c r="D28" s="15"/>
      <c r="E28" s="15"/>
      <c r="F28" s="15"/>
      <c r="G28" s="15"/>
    </row>
    <row r="29" spans="1:7" ht="15" thickBot="1" x14ac:dyDescent="0.45">
      <c r="B29" s="15"/>
      <c r="C29" s="15"/>
      <c r="D29" s="15"/>
      <c r="E29" s="15"/>
      <c r="F29" s="15"/>
      <c r="G29" s="15"/>
    </row>
    <row r="30" spans="1:7" x14ac:dyDescent="0.4">
      <c r="A30" s="229" t="s">
        <v>4</v>
      </c>
      <c r="B30" s="249" t="s">
        <v>23</v>
      </c>
      <c r="C30" s="250"/>
      <c r="D30" s="249" t="s">
        <v>24</v>
      </c>
      <c r="E30" s="250"/>
      <c r="F30" s="249" t="s">
        <v>67</v>
      </c>
      <c r="G30" s="250"/>
    </row>
    <row r="31" spans="1:7" ht="15" thickBot="1" x14ac:dyDescent="0.45">
      <c r="A31" s="230"/>
      <c r="B31" s="45"/>
      <c r="C31" s="46"/>
      <c r="D31" s="45"/>
      <c r="E31" s="46"/>
      <c r="F31" s="45"/>
      <c r="G31" s="46"/>
    </row>
    <row r="32" spans="1:7" x14ac:dyDescent="0.4">
      <c r="A32" s="44" t="s">
        <v>72</v>
      </c>
      <c r="B32" s="42" t="s">
        <v>111</v>
      </c>
      <c r="C32" s="57">
        <f>'Parameter-Eingabe'!C18+'Parameter-Eingabe'!C19</f>
        <v>0</v>
      </c>
      <c r="D32" s="42" t="s">
        <v>111</v>
      </c>
      <c r="E32" s="57">
        <f>'Parameter-Eingabe'!C18+'Parameter-Eingabe'!C19</f>
        <v>0</v>
      </c>
      <c r="F32" s="42" t="s">
        <v>111</v>
      </c>
      <c r="G32" s="57">
        <f>'Parameter-Eingabe'!C18+'Parameter-Eingabe'!C19</f>
        <v>0</v>
      </c>
    </row>
    <row r="33" spans="1:7" x14ac:dyDescent="0.4">
      <c r="A33" s="44" t="s">
        <v>73</v>
      </c>
      <c r="B33" s="43" t="s">
        <v>112</v>
      </c>
      <c r="C33" s="57">
        <f>'Parameter-Eingabe'!F$16+'Parameter-Eingabe'!F$17+'Parameter-Eingabe'!F$18+'Parameter-Eingabe'!F$19</f>
        <v>0</v>
      </c>
      <c r="D33" s="43" t="s">
        <v>113</v>
      </c>
      <c r="E33" s="57">
        <f>'Parameter-Eingabe'!G$16+'Parameter-Eingabe'!G$17+'Parameter-Eingabe'!G$18+'Parameter-Eingabe'!G$19</f>
        <v>0</v>
      </c>
      <c r="F33" s="43" t="s">
        <v>114</v>
      </c>
      <c r="G33" s="57">
        <f>'Parameter-Eingabe'!H$16+'Parameter-Eingabe'!H$17+'Parameter-Eingabe'!H$18+'Parameter-Eingabe'!H$19</f>
        <v>0</v>
      </c>
    </row>
    <row r="34" spans="1:7" ht="116.7" customHeight="1" thickBot="1" x14ac:dyDescent="0.45">
      <c r="A34" s="55" t="s">
        <v>74</v>
      </c>
      <c r="B34" s="56" t="s">
        <v>88</v>
      </c>
      <c r="C34" s="59" t="str">
        <f>IF(C$32&gt;=C$33,"a)","b)")</f>
        <v>a)</v>
      </c>
      <c r="D34" s="56" t="s">
        <v>89</v>
      </c>
      <c r="E34" s="59" t="str">
        <f>IF(E$32&gt;=E$33,"a)","b)")</f>
        <v>a)</v>
      </c>
      <c r="F34" s="56" t="s">
        <v>90</v>
      </c>
      <c r="G34" s="59" t="str">
        <f>IF(G$32&gt;=G$33,"a)","b)")</f>
        <v>a)</v>
      </c>
    </row>
    <row r="35" spans="1:7" x14ac:dyDescent="0.4">
      <c r="A35" s="11"/>
      <c r="B35" s="15"/>
      <c r="C35" s="15"/>
      <c r="D35" s="15"/>
      <c r="E35" s="15"/>
      <c r="F35" s="15"/>
      <c r="G35" s="15"/>
    </row>
    <row r="36" spans="1:7" x14ac:dyDescent="0.4">
      <c r="A36" s="37"/>
      <c r="B36" s="15"/>
      <c r="C36" s="15"/>
      <c r="D36" s="15"/>
      <c r="E36" s="15"/>
      <c r="F36" s="15"/>
      <c r="G36" s="15"/>
    </row>
    <row r="37" spans="1:7" ht="15" thickBot="1" x14ac:dyDescent="0.45">
      <c r="A37" s="24"/>
      <c r="B37" s="15"/>
      <c r="C37" s="15"/>
      <c r="D37" s="15"/>
      <c r="E37" s="15"/>
      <c r="F37" s="15"/>
      <c r="G37" s="15"/>
    </row>
    <row r="38" spans="1:7" x14ac:dyDescent="0.4">
      <c r="A38" s="28" t="s">
        <v>5</v>
      </c>
      <c r="B38" s="254" t="s">
        <v>23</v>
      </c>
      <c r="C38" s="224"/>
      <c r="D38" s="254" t="s">
        <v>24</v>
      </c>
      <c r="E38" s="224"/>
      <c r="F38" s="223" t="s">
        <v>67</v>
      </c>
      <c r="G38" s="224"/>
    </row>
    <row r="39" spans="1:7" ht="29.6" thickBot="1" x14ac:dyDescent="0.45">
      <c r="A39" s="41" t="s">
        <v>84</v>
      </c>
      <c r="B39" s="25" t="s">
        <v>115</v>
      </c>
      <c r="C39" s="127" t="s">
        <v>3</v>
      </c>
      <c r="D39" s="25" t="s">
        <v>117</v>
      </c>
      <c r="E39" s="127" t="s">
        <v>3</v>
      </c>
      <c r="F39" s="25" t="s">
        <v>120</v>
      </c>
      <c r="G39" s="127" t="s">
        <v>3</v>
      </c>
    </row>
    <row r="40" spans="1:7" ht="43.75" x14ac:dyDescent="0.4">
      <c r="A40" s="29" t="s">
        <v>62</v>
      </c>
      <c r="B40" s="26" t="s">
        <v>71</v>
      </c>
      <c r="C40" s="75">
        <f>C$18+C$26</f>
        <v>0</v>
      </c>
      <c r="D40" s="26" t="s">
        <v>118</v>
      </c>
      <c r="E40" s="75">
        <f>E$18+E$26</f>
        <v>0</v>
      </c>
      <c r="F40" s="26" t="s">
        <v>121</v>
      </c>
      <c r="G40" s="75">
        <f>G$18+G$26</f>
        <v>0</v>
      </c>
    </row>
    <row r="41" spans="1:7" ht="72.900000000000006" x14ac:dyDescent="0.4">
      <c r="A41" s="30" t="s">
        <v>65</v>
      </c>
      <c r="B41" s="27" t="s">
        <v>116</v>
      </c>
      <c r="C41" s="57">
        <f>('Parameter-Eingabe'!F$16+'Parameter-Eingabe'!F$17+'Parameter-Eingabe'!F$18+'Parameter-Eingabe'!F$19)-('Parameter-Eingabe'!$D18+'Parameter-Eingabe'!$D19)</f>
        <v>0</v>
      </c>
      <c r="D41" s="27" t="s">
        <v>119</v>
      </c>
      <c r="E41" s="57">
        <f>('Parameter-Eingabe'!G$16+'Parameter-Eingabe'!G$17+'Parameter-Eingabe'!G$18+'Parameter-Eingabe'!G$19)-('Parameter-Eingabe'!$D18+'Parameter-Eingabe'!$D19)</f>
        <v>0</v>
      </c>
      <c r="F41" s="27" t="s">
        <v>122</v>
      </c>
      <c r="G41" s="57">
        <f>('Parameter-Eingabe'!H$16+'Parameter-Eingabe'!H$17+'Parameter-Eingabe'!H$18+'Parameter-Eingabe'!H$19)-('Parameter-Eingabe'!$D18+'Parameter-Eingabe'!$D19)</f>
        <v>0</v>
      </c>
    </row>
    <row r="42" spans="1:7" x14ac:dyDescent="0.4">
      <c r="A42" s="30" t="s">
        <v>194</v>
      </c>
      <c r="B42" s="177" t="s">
        <v>29</v>
      </c>
      <c r="C42" s="178" t="e">
        <f>'Parameter-Eingabe'!F22</f>
        <v>#DIV/0!</v>
      </c>
      <c r="D42" s="177" t="s">
        <v>29</v>
      </c>
      <c r="E42" s="178" t="e">
        <f>'Parameter-Eingabe'!G22</f>
        <v>#DIV/0!</v>
      </c>
      <c r="F42" s="177" t="s">
        <v>29</v>
      </c>
      <c r="G42" s="178" t="e">
        <f>'Parameter-Eingabe'!H22</f>
        <v>#DIV/0!</v>
      </c>
    </row>
    <row r="43" spans="1:7" ht="15" thickBot="1" x14ac:dyDescent="0.45">
      <c r="A43" s="31" t="s">
        <v>85</v>
      </c>
      <c r="B43" s="40"/>
      <c r="C43" s="60" t="e">
        <f>C$40+C$41*C$42</f>
        <v>#DIV/0!</v>
      </c>
      <c r="D43" s="40"/>
      <c r="E43" s="60" t="e">
        <f>E$40+E$41*E$42</f>
        <v>#DIV/0!</v>
      </c>
      <c r="F43" s="40"/>
      <c r="G43" s="60" t="e">
        <f>G$40+G$41*G$42</f>
        <v>#DIV/0!</v>
      </c>
    </row>
    <row r="44" spans="1:7" ht="15" thickBot="1" x14ac:dyDescent="0.45">
      <c r="A44" s="5"/>
      <c r="B44" s="15"/>
      <c r="C44" s="48"/>
      <c r="D44" s="15"/>
      <c r="E44" s="15"/>
      <c r="F44" s="15"/>
      <c r="G44" s="15"/>
    </row>
    <row r="45" spans="1:7" ht="58.75" thickBot="1" x14ac:dyDescent="0.45">
      <c r="A45" s="32" t="s">
        <v>86</v>
      </c>
      <c r="B45" s="34" t="s">
        <v>123</v>
      </c>
      <c r="C45" s="128" t="s">
        <v>3</v>
      </c>
      <c r="D45" s="34" t="s">
        <v>127</v>
      </c>
      <c r="E45" s="128" t="s">
        <v>3</v>
      </c>
      <c r="F45" s="35" t="s">
        <v>130</v>
      </c>
      <c r="G45" s="128" t="s">
        <v>3</v>
      </c>
    </row>
    <row r="46" spans="1:7" ht="43.75" x14ac:dyDescent="0.4">
      <c r="A46" s="29" t="s">
        <v>62</v>
      </c>
      <c r="B46" s="20" t="s">
        <v>124</v>
      </c>
      <c r="C46" s="75">
        <f>C$18+C$26</f>
        <v>0</v>
      </c>
      <c r="D46" s="20" t="s">
        <v>128</v>
      </c>
      <c r="E46" s="75">
        <f>E$18+E$26</f>
        <v>0</v>
      </c>
      <c r="F46" s="20" t="s">
        <v>131</v>
      </c>
      <c r="G46" s="75">
        <f>G$18+G$26</f>
        <v>0</v>
      </c>
    </row>
    <row r="47" spans="1:7" ht="72.900000000000006" x14ac:dyDescent="0.4">
      <c r="A47" s="33" t="s">
        <v>63</v>
      </c>
      <c r="B47" s="21" t="s">
        <v>125</v>
      </c>
      <c r="C47" s="57">
        <f>('Parameter-Eingabe'!$C18+'Parameter-Eingabe'!$C19)-('Parameter-Eingabe'!$D18+'Parameter-Eingabe'!$D19)</f>
        <v>0</v>
      </c>
      <c r="D47" s="21" t="s">
        <v>125</v>
      </c>
      <c r="E47" s="57">
        <f>('Parameter-Eingabe'!$C18+'Parameter-Eingabe'!$C19)-('Parameter-Eingabe'!$D18+'Parameter-Eingabe'!$D19)</f>
        <v>0</v>
      </c>
      <c r="F47" s="21" t="s">
        <v>125</v>
      </c>
      <c r="G47" s="57">
        <f>('Parameter-Eingabe'!$C18+'Parameter-Eingabe'!$C19)-('Parameter-Eingabe'!$D18+'Parameter-Eingabe'!$D19)</f>
        <v>0</v>
      </c>
    </row>
    <row r="48" spans="1:7" x14ac:dyDescent="0.4">
      <c r="A48" s="33" t="s">
        <v>194</v>
      </c>
      <c r="B48" s="179" t="s">
        <v>29</v>
      </c>
      <c r="C48" s="178" t="e">
        <f>'Parameter-Eingabe'!F22</f>
        <v>#DIV/0!</v>
      </c>
      <c r="D48" s="179" t="s">
        <v>29</v>
      </c>
      <c r="E48" s="178" t="e">
        <f>'Parameter-Eingabe'!G22</f>
        <v>#DIV/0!</v>
      </c>
      <c r="F48" s="179" t="s">
        <v>29</v>
      </c>
      <c r="G48" s="178" t="e">
        <f>'Parameter-Eingabe'!H22</f>
        <v>#DIV/0!</v>
      </c>
    </row>
    <row r="49" spans="1:7" ht="58.3" x14ac:dyDescent="0.4">
      <c r="A49" s="33" t="s">
        <v>64</v>
      </c>
      <c r="B49" s="21" t="s">
        <v>126</v>
      </c>
      <c r="C49" s="57">
        <f>('Parameter-Eingabe'!F$16+'Parameter-Eingabe'!F$17+'Parameter-Eingabe'!F$18+'Parameter-Eingabe'!F$19)-('Parameter-Eingabe'!$C18+'Parameter-Eingabe'!$C19)</f>
        <v>0</v>
      </c>
      <c r="D49" s="21" t="s">
        <v>129</v>
      </c>
      <c r="E49" s="57">
        <f>('Parameter-Eingabe'!G$16+'Parameter-Eingabe'!G$17+'Parameter-Eingabe'!G$18+'Parameter-Eingabe'!G$19)-('Parameter-Eingabe'!$C18+'Parameter-Eingabe'!$C19)</f>
        <v>0</v>
      </c>
      <c r="F49" s="21" t="s">
        <v>132</v>
      </c>
      <c r="G49" s="57">
        <f>('Parameter-Eingabe'!H$16+'Parameter-Eingabe'!H$17+'Parameter-Eingabe'!H$18+'Parameter-Eingabe'!H$19)-('Parameter-Eingabe'!$C18+'Parameter-Eingabe'!$C19)</f>
        <v>0</v>
      </c>
    </row>
    <row r="50" spans="1:7" x14ac:dyDescent="0.4">
      <c r="A50" s="33" t="s">
        <v>195</v>
      </c>
      <c r="B50" s="179" t="s">
        <v>61</v>
      </c>
      <c r="C50" s="178" t="e">
        <f>'Parameter-Eingabe'!F22*0.3</f>
        <v>#DIV/0!</v>
      </c>
      <c r="D50" s="179" t="s">
        <v>61</v>
      </c>
      <c r="E50" s="178" t="e">
        <f>'Parameter-Eingabe'!G22*0.3</f>
        <v>#DIV/0!</v>
      </c>
      <c r="F50" s="179" t="s">
        <v>61</v>
      </c>
      <c r="G50" s="178" t="e">
        <f>'Parameter-Eingabe'!H22*0.3</f>
        <v>#DIV/0!</v>
      </c>
    </row>
    <row r="51" spans="1:7" ht="15" thickBot="1" x14ac:dyDescent="0.45">
      <c r="A51" s="31" t="s">
        <v>87</v>
      </c>
      <c r="B51" s="40"/>
      <c r="C51" s="60" t="e">
        <f>C$46+C$47*C$48+C$49*C$50</f>
        <v>#DIV/0!</v>
      </c>
      <c r="D51" s="40"/>
      <c r="E51" s="60" t="e">
        <f>E$46+E$47*E$48+E$49*E$50</f>
        <v>#DIV/0!</v>
      </c>
      <c r="F51" s="40"/>
      <c r="G51" s="60" t="e">
        <f>G$46+G$47*G$48+G$49*G$50</f>
        <v>#DIV/0!</v>
      </c>
    </row>
    <row r="53" spans="1:7" x14ac:dyDescent="0.4">
      <c r="C53" s="49"/>
    </row>
    <row r="54" spans="1:7" ht="15" thickBot="1" x14ac:dyDescent="0.45">
      <c r="C54" s="49"/>
    </row>
    <row r="55" spans="1:7" x14ac:dyDescent="0.4">
      <c r="A55" s="229" t="s">
        <v>80</v>
      </c>
      <c r="B55" s="223" t="s">
        <v>23</v>
      </c>
      <c r="C55" s="224"/>
      <c r="D55" s="223" t="s">
        <v>24</v>
      </c>
      <c r="E55" s="224"/>
      <c r="F55" s="223" t="s">
        <v>67</v>
      </c>
      <c r="G55" s="224"/>
    </row>
    <row r="56" spans="1:7" ht="29.6" thickBot="1" x14ac:dyDescent="0.45">
      <c r="A56" s="230"/>
      <c r="B56" s="36" t="s">
        <v>133</v>
      </c>
      <c r="C56" s="126" t="s">
        <v>3</v>
      </c>
      <c r="D56" s="36" t="s">
        <v>135</v>
      </c>
      <c r="E56" s="126" t="s">
        <v>3</v>
      </c>
      <c r="F56" s="36" t="s">
        <v>137</v>
      </c>
      <c r="G56" s="126" t="s">
        <v>3</v>
      </c>
    </row>
    <row r="57" spans="1:7" ht="44.15" thickBot="1" x14ac:dyDescent="0.45">
      <c r="A57" s="95" t="s">
        <v>81</v>
      </c>
      <c r="B57" s="96" t="s">
        <v>134</v>
      </c>
      <c r="C57" s="97">
        <f>('Parameter-Eingabe'!F$16*'Parameter-Eingabe'!F$20)+('Parameter-Eingabe'!F$17*'Parameter-Eingabe'!F$21)</f>
        <v>0</v>
      </c>
      <c r="D57" s="96" t="s">
        <v>136</v>
      </c>
      <c r="E57" s="97">
        <f>('Parameter-Eingabe'!G$16*'Parameter-Eingabe'!G$20)+('Parameter-Eingabe'!G$17*'Parameter-Eingabe'!G$21)</f>
        <v>0</v>
      </c>
      <c r="F57" s="96" t="s">
        <v>138</v>
      </c>
      <c r="G57" s="97">
        <f>('Parameter-Eingabe'!H$16*'Parameter-Eingabe'!H$20)+('Parameter-Eingabe'!H$17*'Parameter-Eingabe'!H$21)</f>
        <v>0</v>
      </c>
    </row>
  </sheetData>
  <sheetProtection algorithmName="SHA-512" hashValue="Nk0ub/C1NA8KZgtMQd5zR6LVY8JTKm+QGgtzC3QCFjqP5HeB3U2bS6gi8uX54DR+tx11ivNs/6I/Xl1K5wCjmw==" saltValue="Ub8jwIKDJCFBJlU0HpYCUg==" spinCount="100000" sheet="1" objects="1" scenarios="1"/>
  <mergeCells count="22">
    <mergeCell ref="F38:G38"/>
    <mergeCell ref="F30:G30"/>
    <mergeCell ref="D3:G3"/>
    <mergeCell ref="A55:A56"/>
    <mergeCell ref="B55:C55"/>
    <mergeCell ref="D55:E55"/>
    <mergeCell ref="F55:G55"/>
    <mergeCell ref="D38:E38"/>
    <mergeCell ref="B38:C38"/>
    <mergeCell ref="B4:C4"/>
    <mergeCell ref="D4:G6"/>
    <mergeCell ref="A30:A31"/>
    <mergeCell ref="A10:A11"/>
    <mergeCell ref="A22:A23"/>
    <mergeCell ref="B30:C30"/>
    <mergeCell ref="D30:E30"/>
    <mergeCell ref="B10:C10"/>
    <mergeCell ref="B22:C22"/>
    <mergeCell ref="D10:E10"/>
    <mergeCell ref="D22:E22"/>
    <mergeCell ref="F10:G10"/>
    <mergeCell ref="F22:G22"/>
  </mergeCells>
  <pageMargins left="0.7" right="0.7" top="0.78740157499999996" bottom="0.78740157499999996"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Ergebnisübersicht</vt:lpstr>
      <vt:lpstr>Parameter-Eingabe</vt:lpstr>
      <vt:lpstr>Parameter-Eingabe P</vt:lpstr>
      <vt:lpstr>Parameter-Eingabe SPNV</vt:lpstr>
      <vt:lpstr>Kalkulationsblatt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2023-01-03T06:30:08Z</dcterms:modified>
</cp:coreProperties>
</file>